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736" windowHeight="9516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B38" i="2"/>
  <c r="AI38"/>
  <c r="B19"/>
  <c r="AI19"/>
  <c r="AJ19"/>
  <c r="AK19"/>
  <c r="B18" i="3"/>
  <c r="B36"/>
  <c r="T36"/>
  <c r="L20" i="4" s="1"/>
  <c r="H20"/>
  <c r="I20"/>
  <c r="J20"/>
  <c r="K20"/>
  <c r="B18" i="1"/>
  <c r="B37" s="1"/>
  <c r="B19"/>
  <c r="B38" s="1"/>
  <c r="AX38"/>
  <c r="D20" i="4" s="1"/>
  <c r="AU19" i="1"/>
  <c r="E20" i="4" s="1"/>
  <c r="AV19" i="1"/>
  <c r="AW19" s="1"/>
  <c r="G20" i="4" s="1"/>
  <c r="AX26" i="1"/>
  <c r="AX25"/>
  <c r="D7" i="4" s="1"/>
  <c r="AX24" i="1"/>
  <c r="D6" i="4" s="1"/>
  <c r="AX27" i="1"/>
  <c r="D9" i="4" s="1"/>
  <c r="AX28" i="1"/>
  <c r="AX29"/>
  <c r="AX30"/>
  <c r="D12" i="4" s="1"/>
  <c r="AX31" i="1"/>
  <c r="D13" i="4" s="1"/>
  <c r="AX32" i="1"/>
  <c r="AX33"/>
  <c r="AX34"/>
  <c r="D16" i="4" s="1"/>
  <c r="AX35" i="1"/>
  <c r="D17" i="4" s="1"/>
  <c r="AX36" i="1"/>
  <c r="AX37"/>
  <c r="AX23"/>
  <c r="D5" i="4" s="1"/>
  <c r="B4" i="3"/>
  <c r="B5"/>
  <c r="B6"/>
  <c r="B7"/>
  <c r="B8"/>
  <c r="B26" s="1"/>
  <c r="B9"/>
  <c r="B10"/>
  <c r="B28" s="1"/>
  <c r="B11"/>
  <c r="B12"/>
  <c r="B30" s="1"/>
  <c r="B13"/>
  <c r="B31" s="1"/>
  <c r="B14"/>
  <c r="B32" s="1"/>
  <c r="B15"/>
  <c r="B33" s="1"/>
  <c r="B16"/>
  <c r="B34" s="1"/>
  <c r="B17"/>
  <c r="B3"/>
  <c r="B5" i="2"/>
  <c r="B6"/>
  <c r="B7"/>
  <c r="B26" s="1"/>
  <c r="B8"/>
  <c r="B9"/>
  <c r="B10"/>
  <c r="B29" s="1"/>
  <c r="B11"/>
  <c r="B12"/>
  <c r="B31" s="1"/>
  <c r="B13"/>
  <c r="B14"/>
  <c r="B15"/>
  <c r="B16"/>
  <c r="B35" s="1"/>
  <c r="B17"/>
  <c r="B18"/>
  <c r="B4"/>
  <c r="B5" i="1"/>
  <c r="B24" s="1"/>
  <c r="B6"/>
  <c r="B25" s="1"/>
  <c r="B7"/>
  <c r="B26" s="1"/>
  <c r="B8"/>
  <c r="B27" s="1"/>
  <c r="B9"/>
  <c r="B28" s="1"/>
  <c r="B10"/>
  <c r="B29" s="1"/>
  <c r="B11"/>
  <c r="B30" s="1"/>
  <c r="B12"/>
  <c r="B31" s="1"/>
  <c r="B13"/>
  <c r="B32" s="1"/>
  <c r="B14"/>
  <c r="B33" s="1"/>
  <c r="B15"/>
  <c r="B34" s="1"/>
  <c r="B16"/>
  <c r="B35" s="1"/>
  <c r="B17"/>
  <c r="B36" s="1"/>
  <c r="B4"/>
  <c r="B23" s="1"/>
  <c r="B21" i="3"/>
  <c r="B22"/>
  <c r="B23"/>
  <c r="B24"/>
  <c r="B25"/>
  <c r="B27"/>
  <c r="B29"/>
  <c r="B35"/>
  <c r="B24" i="2"/>
  <c r="B25"/>
  <c r="B27"/>
  <c r="B28"/>
  <c r="B30"/>
  <c r="B32"/>
  <c r="B33"/>
  <c r="B34"/>
  <c r="B36"/>
  <c r="B37"/>
  <c r="B23"/>
  <c r="AJ18"/>
  <c r="J19" i="4" s="1"/>
  <c r="AJ5" i="2"/>
  <c r="J6" i="4" s="1"/>
  <c r="AJ6" i="2"/>
  <c r="J7" i="4" s="1"/>
  <c r="AJ7" i="2"/>
  <c r="J8" i="4" s="1"/>
  <c r="AJ8" i="2"/>
  <c r="J9" i="4" s="1"/>
  <c r="AJ9" i="2"/>
  <c r="J10" i="4" s="1"/>
  <c r="AJ10" i="2"/>
  <c r="J11" i="4" s="1"/>
  <c r="AJ11" i="2"/>
  <c r="J12" i="4" s="1"/>
  <c r="AJ12" i="2"/>
  <c r="J13" i="4" s="1"/>
  <c r="AJ13" i="2"/>
  <c r="J14" i="4" s="1"/>
  <c r="AJ14" i="2"/>
  <c r="J15" i="4" s="1"/>
  <c r="AJ15" i="2"/>
  <c r="J16" i="4" s="1"/>
  <c r="AJ16" i="2"/>
  <c r="J17" i="4" s="1"/>
  <c r="AJ17" i="2"/>
  <c r="J18" i="4" s="1"/>
  <c r="AJ4" i="2"/>
  <c r="J5" i="4" s="1"/>
  <c r="AI5" i="2"/>
  <c r="I6" i="4" s="1"/>
  <c r="AI6" i="2"/>
  <c r="I7" i="4" s="1"/>
  <c r="AI7" i="2"/>
  <c r="AI8"/>
  <c r="AI9"/>
  <c r="I10" i="4" s="1"/>
  <c r="AI10" i="2"/>
  <c r="AI11"/>
  <c r="AK11" s="1"/>
  <c r="K12" i="4" s="1"/>
  <c r="AI12" i="2"/>
  <c r="AI13"/>
  <c r="I14" i="4" s="1"/>
  <c r="AI14" i="2"/>
  <c r="AK14" s="1"/>
  <c r="K15" i="4" s="1"/>
  <c r="AI15" i="2"/>
  <c r="I16" i="4" s="1"/>
  <c r="AI16" i="2"/>
  <c r="AK16" s="1"/>
  <c r="K17" i="4" s="1"/>
  <c r="AI17" i="2"/>
  <c r="I18" i="4" s="1"/>
  <c r="AI18" i="2"/>
  <c r="AK18" s="1"/>
  <c r="K19" i="4" s="1"/>
  <c r="AI4" i="2"/>
  <c r="AV18" i="1"/>
  <c r="F19" i="4" s="1"/>
  <c r="AV5" i="1"/>
  <c r="F6" i="4" s="1"/>
  <c r="AV6" i="1"/>
  <c r="F7" i="4" s="1"/>
  <c r="AV7" i="1"/>
  <c r="F8" i="4" s="1"/>
  <c r="AV8" i="1"/>
  <c r="F9" i="4" s="1"/>
  <c r="AV9" i="1"/>
  <c r="F10" i="4" s="1"/>
  <c r="AV10" i="1"/>
  <c r="F11" i="4" s="1"/>
  <c r="AV11" i="1"/>
  <c r="F12" i="4" s="1"/>
  <c r="AV12" i="1"/>
  <c r="F13" i="4" s="1"/>
  <c r="AV13" i="1"/>
  <c r="F14" i="4" s="1"/>
  <c r="AV14" i="1"/>
  <c r="F15" i="4" s="1"/>
  <c r="AV15" i="1"/>
  <c r="F16" i="4" s="1"/>
  <c r="AV16" i="1"/>
  <c r="F17" i="4" s="1"/>
  <c r="AV17" i="1"/>
  <c r="F18" i="4" s="1"/>
  <c r="AV4" i="1"/>
  <c r="F5" i="4" s="1"/>
  <c r="AU5" i="1"/>
  <c r="AW5" s="1"/>
  <c r="G6" i="4" s="1"/>
  <c r="AU6" i="1"/>
  <c r="AU7"/>
  <c r="AW7" s="1"/>
  <c r="G8" i="4" s="1"/>
  <c r="AU8" i="1"/>
  <c r="AU9"/>
  <c r="AW9" s="1"/>
  <c r="G10" i="4" s="1"/>
  <c r="AU10" i="1"/>
  <c r="AU11"/>
  <c r="AW11" s="1"/>
  <c r="G12" i="4" s="1"/>
  <c r="AU12" i="1"/>
  <c r="AU13"/>
  <c r="AW13" s="1"/>
  <c r="G14" i="4" s="1"/>
  <c r="AU14" i="1"/>
  <c r="AU15"/>
  <c r="AU16"/>
  <c r="AU17"/>
  <c r="AU18"/>
  <c r="AW18" s="1"/>
  <c r="G19" i="4" s="1"/>
  <c r="AU4" i="1"/>
  <c r="T22" i="3"/>
  <c r="L6" i="4" s="1"/>
  <c r="T23" i="3"/>
  <c r="L7" i="4" s="1"/>
  <c r="T24" i="3"/>
  <c r="L8" i="4" s="1"/>
  <c r="T25" i="3"/>
  <c r="L9" i="4" s="1"/>
  <c r="T26" i="3"/>
  <c r="L10" i="4" s="1"/>
  <c r="T27" i="3"/>
  <c r="L11" i="4" s="1"/>
  <c r="T28" i="3"/>
  <c r="L12" i="4" s="1"/>
  <c r="T29" i="3"/>
  <c r="L13" i="4" s="1"/>
  <c r="T30" i="3"/>
  <c r="L14" i="4" s="1"/>
  <c r="T31" i="3"/>
  <c r="L15" i="4" s="1"/>
  <c r="T32" i="3"/>
  <c r="L16" i="4" s="1"/>
  <c r="T33" i="3"/>
  <c r="L17" i="4" s="1"/>
  <c r="T34" i="3"/>
  <c r="L18" i="4" s="1"/>
  <c r="T35" i="3"/>
  <c r="L19" i="4" s="1"/>
  <c r="T21" i="3"/>
  <c r="L5" i="4" s="1"/>
  <c r="AI24" i="2"/>
  <c r="H6" i="4" s="1"/>
  <c r="AI25" i="2"/>
  <c r="H7" i="4" s="1"/>
  <c r="AI26" i="2"/>
  <c r="H8" i="4" s="1"/>
  <c r="AI27" i="2"/>
  <c r="H9" i="4" s="1"/>
  <c r="AI28" i="2"/>
  <c r="H10" i="4" s="1"/>
  <c r="AI29" i="2"/>
  <c r="H11" i="4" s="1"/>
  <c r="AI30" i="2"/>
  <c r="H12" i="4" s="1"/>
  <c r="AI31" i="2"/>
  <c r="H13" i="4" s="1"/>
  <c r="AI32" i="2"/>
  <c r="H14" i="4" s="1"/>
  <c r="AI33" i="2"/>
  <c r="H15" i="4" s="1"/>
  <c r="AI34" i="2"/>
  <c r="H16" i="4" s="1"/>
  <c r="AI35" i="2"/>
  <c r="H17" i="4" s="1"/>
  <c r="AI36" i="2"/>
  <c r="H18" i="4" s="1"/>
  <c r="AI37" i="2"/>
  <c r="H19" i="4" s="1"/>
  <c r="AI23" i="2"/>
  <c r="H5" i="4" s="1"/>
  <c r="D8"/>
  <c r="D10"/>
  <c r="D11"/>
  <c r="D14"/>
  <c r="D15"/>
  <c r="D18"/>
  <c r="D19"/>
  <c r="F20" l="1"/>
  <c r="N20"/>
  <c r="AW6" i="1"/>
  <c r="G7" i="4" s="1"/>
  <c r="AW8" i="1"/>
  <c r="G9" i="4" s="1"/>
  <c r="AK4" i="2"/>
  <c r="I19" i="4"/>
  <c r="I17"/>
  <c r="I15"/>
  <c r="I12"/>
  <c r="AK17" i="2"/>
  <c r="K18" i="4" s="1"/>
  <c r="AK15" i="2"/>
  <c r="K16" i="4" s="1"/>
  <c r="AK13" i="2"/>
  <c r="K14" i="4" s="1"/>
  <c r="AK9" i="2"/>
  <c r="K10" i="4" s="1"/>
  <c r="AK7" i="2"/>
  <c r="K8" i="4" s="1"/>
  <c r="AK5" i="2"/>
  <c r="K6" i="4" s="1"/>
  <c r="AK12" i="2"/>
  <c r="K13" i="4" s="1"/>
  <c r="AK10" i="2"/>
  <c r="K11" i="4" s="1"/>
  <c r="AK8" i="2"/>
  <c r="K9" i="4" s="1"/>
  <c r="AK6" i="2"/>
  <c r="K7" i="4" s="1"/>
  <c r="AW16" i="1"/>
  <c r="G17" i="4" s="1"/>
  <c r="AW14" i="1"/>
  <c r="G15" i="4" s="1"/>
  <c r="AW12" i="1"/>
  <c r="G13" i="4" s="1"/>
  <c r="AW10" i="1"/>
  <c r="G11" i="4" s="1"/>
  <c r="N6"/>
  <c r="N11"/>
  <c r="N10"/>
  <c r="N9"/>
  <c r="N7"/>
  <c r="N5"/>
  <c r="N8"/>
  <c r="I13"/>
  <c r="I11"/>
  <c r="I9"/>
  <c r="K5"/>
  <c r="I5"/>
  <c r="I8"/>
  <c r="AW17" i="1"/>
  <c r="G18" i="4" s="1"/>
  <c r="AW15" i="1"/>
  <c r="G16" i="4" s="1"/>
  <c r="N19"/>
  <c r="N17"/>
  <c r="N15"/>
  <c r="N13"/>
  <c r="E19"/>
  <c r="E17"/>
  <c r="E15"/>
  <c r="E13"/>
  <c r="E11"/>
  <c r="E9"/>
  <c r="E7"/>
  <c r="N16"/>
  <c r="N12"/>
  <c r="E18"/>
  <c r="E16"/>
  <c r="E14"/>
  <c r="E12"/>
  <c r="E10"/>
  <c r="E8"/>
  <c r="E6"/>
  <c r="AW4" i="1"/>
  <c r="G5" i="4" s="1"/>
  <c r="E5"/>
  <c r="N18"/>
  <c r="N14"/>
  <c r="O19" l="1"/>
  <c r="O17"/>
  <c r="O15"/>
  <c r="O13"/>
  <c r="O11"/>
  <c r="O9"/>
  <c r="O7"/>
  <c r="O5"/>
  <c r="O20"/>
  <c r="O18"/>
  <c r="O16"/>
  <c r="O14"/>
  <c r="O12"/>
  <c r="O10"/>
  <c r="O8"/>
  <c r="O6"/>
</calcChain>
</file>

<file path=xl/sharedStrings.xml><?xml version="1.0" encoding="utf-8"?>
<sst xmlns="http://schemas.openxmlformats.org/spreadsheetml/2006/main" count="260" uniqueCount="92">
  <si>
    <t>ＮＲＣポイントランキング表</t>
    <rPh sb="12" eb="13">
      <t>ヒョウ</t>
    </rPh>
    <phoneticPr fontId="1"/>
  </si>
  <si>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</si>
  <si>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</si>
  <si>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</si>
  <si>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</si>
  <si>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</si>
  <si>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</si>
  <si>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</si>
  <si>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</si>
  <si>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勝敗Ｐ</t>
    <rPh sb="0" eb="2">
      <t>ショウハイ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</si>
  <si>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</si>
  <si>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</si>
  <si>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</si>
  <si>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</si>
  <si>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</si>
  <si>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</si>
  <si>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</si>
  <si>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</si>
  <si>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</si>
  <si>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</si>
  <si>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</si>
  <si>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</si>
  <si>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</si>
  <si>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</si>
  <si>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兵庫ＯＰ</t>
    <rPh sb="0" eb="2">
      <t>ヒョウゴ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</si>
  <si>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</si>
  <si>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</si>
  <si>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球聖戦（女流）</t>
    <rPh sb="0" eb="1">
      <t>キュウ</t>
    </rPh>
    <rPh sb="1" eb="2">
      <t>セイ</t>
    </rPh>
    <rPh sb="2" eb="3">
      <t>セン</t>
    </rPh>
    <rPh sb="4" eb="6">
      <t>ジョリュウ</t>
    </rPh>
    <phoneticPr fontId="1"/>
  </si>
  <si>
    <t>全日ローテ予選</t>
    <rPh sb="0" eb="1">
      <t>ゼン</t>
    </rPh>
    <rPh sb="1" eb="2">
      <t>ニチ</t>
    </rPh>
    <rPh sb="5" eb="7">
      <t>ヨセン</t>
    </rPh>
    <phoneticPr fontId="1"/>
  </si>
  <si>
    <t>アマ9予選</t>
    <rPh sb="3" eb="5">
      <t>ヨセン</t>
    </rPh>
    <phoneticPr fontId="1"/>
  </si>
  <si>
    <t>マスターズ予選</t>
    <rPh sb="5" eb="7">
      <t>ヨセン</t>
    </rPh>
    <phoneticPr fontId="1"/>
  </si>
  <si>
    <t>国体予選</t>
    <rPh sb="0" eb="2">
      <t>コクタイ</t>
    </rPh>
    <rPh sb="2" eb="4">
      <t>ヨセン</t>
    </rPh>
    <phoneticPr fontId="1"/>
  </si>
  <si>
    <t>アマローテ予選</t>
    <rPh sb="5" eb="7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</si>
  <si>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</si>
  <si>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</si>
  <si>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</si>
  <si>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</si>
  <si>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</si>
  <si>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アマローテ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</si>
  <si>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</si>
  <si>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</si>
  <si>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</si>
  <si>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</si>
  <si>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名前</t>
    <rPh sb="0" eb="2">
      <t>ナマエ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</si>
  <si>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</si>
  <si>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</si>
  <si>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</si>
  <si>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Ｒａｎｋ</t>
    <phoneticPr fontId="1"/>
  </si>
  <si>
    <t>ポイント</t>
    <phoneticPr fontId="1"/>
  </si>
  <si>
    <t>前年度　Ｒａｎｋ</t>
    <rPh sb="2" eb="3">
      <t>ド</t>
    </rPh>
    <phoneticPr fontId="1"/>
  </si>
  <si>
    <t>ジャパンＯＰ</t>
    <phoneticPr fontId="1"/>
  </si>
  <si>
    <t>マスターズ</t>
    <phoneticPr fontId="1"/>
  </si>
  <si>
    <t>対抗戦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</si>
  <si>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</si>
  <si>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</si>
  <si>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</si>
  <si>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林　隆行</t>
    <rPh sb="0" eb="1">
      <t>ハヤシ</t>
    </rPh>
    <rPh sb="2" eb="4">
      <t>タカユキ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</si>
  <si>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</si>
  <si>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</si>
  <si>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</si>
  <si>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</si>
  <si>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</si>
  <si>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</si>
  <si>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</si>
  <si>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</si>
  <si>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</si>
  <si>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</si>
  <si>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</si>
  <si>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</si>
  <si>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</si>
  <si>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</si>
  <si>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</si>
  <si>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</si>
  <si>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</si>
  <si>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キングスポット</t>
    <phoneticPr fontId="1"/>
  </si>
  <si>
    <t>プールギャング</t>
    <phoneticPr fontId="1"/>
  </si>
  <si>
    <t>プールギャング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</si>
  <si>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</si>
  <si>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</si>
  <si>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京奈滋</t>
    <phoneticPr fontId="1"/>
  </si>
  <si>
    <t>神奈滋</t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</si>
  <si>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</si>
  <si>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</si>
  <si>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</si>
  <si>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</si>
  <si>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休</t>
    <rPh sb="0" eb="1">
      <t>ヤス</t>
    </rPh>
    <phoneticPr fontId="1"/>
  </si>
  <si>
    <t>休</t>
    <phoneticPr fontId="1"/>
  </si>
  <si>
    <t>遅刻</t>
    <rPh sb="0" eb="2">
      <t>チコク</t>
    </rPh>
    <phoneticPr fontId="1"/>
  </si>
  <si>
    <t>遅刻</t>
    <phoneticPr fontId="1"/>
  </si>
  <si>
    <t>谷野　晋平</t>
    <rPh sb="0" eb="2">
      <t>タニノ</t>
    </rPh>
    <rPh sb="3" eb="5">
      <t>シンペイ</t>
    </rPh>
    <phoneticPr fontId="1"/>
  </si>
  <si>
    <t>休</t>
    <rPh sb="0" eb="1">
      <t>キュウ</t>
    </rPh>
    <phoneticPr fontId="1"/>
  </si>
  <si>
    <t>山田　晃司</t>
    <rPh sb="0" eb="2">
      <t>ヤマダ</t>
    </rPh>
    <rPh sb="3" eb="5">
      <t>コウジ</t>
    </rPh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</si>
</sst>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/>
    </xf>
    <xf numFmtId="10" fontId="11" fillId="0" borderId="7" xfId="1" applyNumberFormat="1" applyFont="1" applyBorder="1" applyAlignment="1">
      <alignment horizontal="center" vertical="center"/>
    </xf>
    <xf numFmtId="10" fontId="3" fillId="0" borderId="49" xfId="0" applyNumberFormat="1" applyFont="1" applyBorder="1" applyAlignment="1">
      <alignment horizontal="center" vertical="center"/>
    </xf>
    <xf numFmtId="10" fontId="3" fillId="0" borderId="48" xfId="0" applyNumberFormat="1" applyFont="1" applyBorder="1" applyAlignment="1">
      <alignment horizontal="center" vertical="center"/>
    </xf>
    <xf numFmtId="10" fontId="3" fillId="0" borderId="42" xfId="0" applyNumberFormat="1" applyFont="1" applyBorder="1" applyAlignment="1">
      <alignment horizontal="center" vertical="center"/>
    </xf>
    <xf numFmtId="10" fontId="3" fillId="0" borderId="40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10" fontId="11" fillId="0" borderId="23" xfId="1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23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0" fontId="3" fillId="0" borderId="62" xfId="0" applyNumberFormat="1" applyFont="1" applyBorder="1" applyAlignment="1">
      <alignment horizontal="center" vertical="center"/>
    </xf>
    <xf numFmtId="10" fontId="3" fillId="0" borderId="6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56" fontId="11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56" fontId="4" fillId="0" borderId="2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38"/>
  <sheetViews>
    <sheetView tabSelected="1" workbookViewId="0">
      <selection activeCell="AG8" sqref="AG8"/>
    </sheetView>
  </sheetViews>
  <sheetFormatPr defaultColWidth="8.88671875" defaultRowHeight="13.2" customHeight="1"/>
  <cols>
    <col min="1" max="1" width="1.109375" style="55" customWidth="1"/>
    <col min="2" max="2" width="8.88671875" style="55"/>
    <col min="3" max="3" width="4.77734375" style="55" bestFit="1" customWidth="1"/>
    <col min="4" max="4" width="5.21875" style="55" bestFit="1" customWidth="1"/>
    <col min="5" max="5" width="3" style="55" bestFit="1" customWidth="1"/>
    <col min="6" max="6" width="3" style="55" customWidth="1"/>
    <col min="7" max="7" width="4.33203125" style="55" bestFit="1" customWidth="1"/>
    <col min="8" max="8" width="4.21875" style="55" bestFit="1" customWidth="1"/>
    <col min="9" max="9" width="4.21875" style="55" customWidth="1"/>
    <col min="10" max="10" width="5.21875" style="55" bestFit="1" customWidth="1"/>
    <col min="11" max="11" width="5.44140625" style="55" bestFit="1" customWidth="1"/>
    <col min="12" max="12" width="4.6640625" style="55" bestFit="1" customWidth="1"/>
    <col min="13" max="13" width="2.21875" style="55" customWidth="1"/>
    <col min="14" max="14" width="4.77734375" style="55" bestFit="1" customWidth="1"/>
    <col min="15" max="15" width="5.21875" style="55" bestFit="1" customWidth="1"/>
    <col min="16" max="17" width="3" style="55" bestFit="1" customWidth="1"/>
    <col min="18" max="18" width="4.33203125" style="55" bestFit="1" customWidth="1"/>
    <col min="19" max="20" width="4.21875" style="55" bestFit="1" customWidth="1"/>
    <col min="21" max="21" width="5.21875" style="55" bestFit="1" customWidth="1"/>
    <col min="22" max="22" width="5.44140625" style="55" bestFit="1" customWidth="1"/>
    <col min="23" max="23" width="4.6640625" style="55" bestFit="1" customWidth="1"/>
    <col min="24" max="24" width="2.21875" style="55" customWidth="1"/>
    <col min="25" max="25" width="4.77734375" style="55" bestFit="1" customWidth="1"/>
    <col min="26" max="26" width="5.21875" style="55" bestFit="1" customWidth="1"/>
    <col min="27" max="28" width="3" style="55" bestFit="1" customWidth="1"/>
    <col min="29" max="29" width="4.33203125" style="55" bestFit="1" customWidth="1"/>
    <col min="30" max="31" width="4.21875" style="55" bestFit="1" customWidth="1"/>
    <col min="32" max="32" width="5.21875" style="55" bestFit="1" customWidth="1"/>
    <col min="33" max="33" width="5.44140625" style="55" bestFit="1" customWidth="1"/>
    <col min="34" max="34" width="4.6640625" style="55" bestFit="1" customWidth="1"/>
    <col min="35" max="35" width="2.21875" style="55" customWidth="1"/>
    <col min="36" max="36" width="4.77734375" style="55" bestFit="1" customWidth="1"/>
    <col min="37" max="37" width="5.21875" style="55" bestFit="1" customWidth="1"/>
    <col min="38" max="39" width="3" style="55" bestFit="1" customWidth="1"/>
    <col min="40" max="40" width="4.33203125" style="55" bestFit="1" customWidth="1"/>
    <col min="41" max="42" width="4.21875" style="55" bestFit="1" customWidth="1"/>
    <col min="43" max="43" width="5.21875" style="55" bestFit="1" customWidth="1"/>
    <col min="44" max="44" width="5.44140625" style="55" bestFit="1" customWidth="1"/>
    <col min="45" max="45" width="4.6640625" style="55" bestFit="1" customWidth="1"/>
    <col min="46" max="46" width="2.21875" style="55" customWidth="1"/>
    <col min="47" max="48" width="6.6640625" style="55" customWidth="1"/>
    <col min="49" max="49" width="7.77734375" style="55" customWidth="1"/>
    <col min="50" max="16384" width="8.88671875" style="55"/>
  </cols>
  <sheetData>
    <row r="1" spans="2:49" ht="13.2" customHeight="1" thickBot="1"/>
    <row r="2" spans="2:49" ht="13.2" customHeight="1" thickBot="1">
      <c r="B2" s="143"/>
      <c r="C2" s="56" t="s">
        <v>10</v>
      </c>
      <c r="D2" s="133" t="s">
        <v>73</v>
      </c>
      <c r="E2" s="134"/>
      <c r="F2" s="134"/>
      <c r="G2" s="134"/>
      <c r="H2" s="142"/>
      <c r="I2" s="133" t="s">
        <v>11</v>
      </c>
      <c r="J2" s="135"/>
      <c r="K2" s="131">
        <v>41650</v>
      </c>
      <c r="L2" s="132"/>
      <c r="N2" s="56" t="s">
        <v>10</v>
      </c>
      <c r="O2" s="133" t="s">
        <v>74</v>
      </c>
      <c r="P2" s="134"/>
      <c r="Q2" s="134"/>
      <c r="R2" s="134"/>
      <c r="S2" s="134"/>
      <c r="T2" s="133" t="s">
        <v>11</v>
      </c>
      <c r="U2" s="135"/>
      <c r="V2" s="131">
        <v>41706</v>
      </c>
      <c r="W2" s="132"/>
      <c r="Y2" s="56" t="s">
        <v>10</v>
      </c>
      <c r="Z2" s="133" t="s">
        <v>73</v>
      </c>
      <c r="AA2" s="134"/>
      <c r="AB2" s="134"/>
      <c r="AC2" s="134"/>
      <c r="AD2" s="134"/>
      <c r="AE2" s="133" t="s">
        <v>11</v>
      </c>
      <c r="AF2" s="135"/>
      <c r="AG2" s="131">
        <v>41734</v>
      </c>
      <c r="AH2" s="132"/>
      <c r="AJ2" s="56" t="s">
        <v>10</v>
      </c>
      <c r="AK2" s="133" t="s">
        <v>75</v>
      </c>
      <c r="AL2" s="134"/>
      <c r="AM2" s="134"/>
      <c r="AN2" s="134"/>
      <c r="AO2" s="134"/>
      <c r="AP2" s="133" t="s">
        <v>11</v>
      </c>
      <c r="AQ2" s="135"/>
      <c r="AR2" s="131">
        <v>41769</v>
      </c>
      <c r="AS2" s="132"/>
      <c r="AU2" s="140" t="s">
        <v>42</v>
      </c>
      <c r="AV2" s="141"/>
      <c r="AW2" s="132"/>
    </row>
    <row r="3" spans="2:49" ht="13.2" customHeight="1" thickBot="1">
      <c r="B3" s="144"/>
      <c r="C3" s="57" t="s">
        <v>15</v>
      </c>
      <c r="D3" s="58" t="s">
        <v>6</v>
      </c>
      <c r="E3" s="59" t="s">
        <v>33</v>
      </c>
      <c r="F3" s="60" t="s">
        <v>34</v>
      </c>
      <c r="G3" s="61" t="s">
        <v>9</v>
      </c>
      <c r="H3" s="61" t="s">
        <v>13</v>
      </c>
      <c r="I3" s="62" t="s">
        <v>14</v>
      </c>
      <c r="J3" s="63" t="s">
        <v>7</v>
      </c>
      <c r="K3" s="64" t="s">
        <v>4</v>
      </c>
      <c r="L3" s="65" t="s">
        <v>8</v>
      </c>
      <c r="N3" s="57" t="s">
        <v>15</v>
      </c>
      <c r="O3" s="58" t="s">
        <v>6</v>
      </c>
      <c r="P3" s="59" t="s">
        <v>33</v>
      </c>
      <c r="Q3" s="60" t="s">
        <v>34</v>
      </c>
      <c r="R3" s="66" t="s">
        <v>9</v>
      </c>
      <c r="S3" s="67" t="s">
        <v>13</v>
      </c>
      <c r="T3" s="66" t="s">
        <v>14</v>
      </c>
      <c r="U3" s="68" t="s">
        <v>7</v>
      </c>
      <c r="V3" s="64" t="s">
        <v>4</v>
      </c>
      <c r="W3" s="65" t="s">
        <v>8</v>
      </c>
      <c r="Y3" s="57" t="s">
        <v>15</v>
      </c>
      <c r="Z3" s="58" t="s">
        <v>6</v>
      </c>
      <c r="AA3" s="59" t="s">
        <v>33</v>
      </c>
      <c r="AB3" s="60" t="s">
        <v>34</v>
      </c>
      <c r="AC3" s="66" t="s">
        <v>9</v>
      </c>
      <c r="AD3" s="67" t="s">
        <v>13</v>
      </c>
      <c r="AE3" s="66" t="s">
        <v>14</v>
      </c>
      <c r="AF3" s="68" t="s">
        <v>7</v>
      </c>
      <c r="AG3" s="64" t="s">
        <v>4</v>
      </c>
      <c r="AH3" s="65" t="s">
        <v>8</v>
      </c>
      <c r="AJ3" s="57" t="s">
        <v>15</v>
      </c>
      <c r="AK3" s="58" t="s">
        <v>6</v>
      </c>
      <c r="AL3" s="59" t="s">
        <v>33</v>
      </c>
      <c r="AM3" s="60" t="s">
        <v>34</v>
      </c>
      <c r="AN3" s="66" t="s">
        <v>9</v>
      </c>
      <c r="AO3" s="67" t="s">
        <v>13</v>
      </c>
      <c r="AP3" s="66" t="s">
        <v>14</v>
      </c>
      <c r="AQ3" s="68" t="s">
        <v>7</v>
      </c>
      <c r="AR3" s="64" t="s">
        <v>4</v>
      </c>
      <c r="AS3" s="65" t="s">
        <v>8</v>
      </c>
      <c r="AU3" s="85" t="s">
        <v>45</v>
      </c>
      <c r="AV3" s="86" t="s">
        <v>55</v>
      </c>
      <c r="AW3" s="70" t="s">
        <v>41</v>
      </c>
    </row>
    <row r="4" spans="2:49" ht="13.2" customHeight="1">
      <c r="B4" s="69" t="str">
        <f>ランキング!C5</f>
        <v>林　隆行</v>
      </c>
      <c r="C4" s="70">
        <v>5</v>
      </c>
      <c r="D4" s="71">
        <v>20</v>
      </c>
      <c r="E4" s="72">
        <v>6</v>
      </c>
      <c r="F4" s="73">
        <v>2</v>
      </c>
      <c r="G4" s="72">
        <v>10</v>
      </c>
      <c r="H4" s="74"/>
      <c r="I4" s="75"/>
      <c r="J4" s="73">
        <v>10</v>
      </c>
      <c r="K4" s="73"/>
      <c r="L4" s="73"/>
      <c r="N4" s="70">
        <v>1</v>
      </c>
      <c r="O4" s="71">
        <v>50</v>
      </c>
      <c r="P4" s="72">
        <v>5</v>
      </c>
      <c r="Q4" s="73">
        <v>1</v>
      </c>
      <c r="R4" s="70">
        <v>10</v>
      </c>
      <c r="S4" s="71"/>
      <c r="T4" s="70"/>
      <c r="U4" s="70">
        <v>10</v>
      </c>
      <c r="V4" s="73"/>
      <c r="W4" s="73"/>
      <c r="Y4" s="70">
        <v>4</v>
      </c>
      <c r="Z4" s="71">
        <v>25</v>
      </c>
      <c r="AA4" s="72">
        <v>5</v>
      </c>
      <c r="AB4" s="73">
        <v>3</v>
      </c>
      <c r="AC4" s="70">
        <v>10</v>
      </c>
      <c r="AD4" s="71"/>
      <c r="AE4" s="70">
        <v>2</v>
      </c>
      <c r="AF4" s="70">
        <v>10</v>
      </c>
      <c r="AG4" s="73"/>
      <c r="AH4" s="73"/>
      <c r="AJ4" s="70"/>
      <c r="AK4" s="71"/>
      <c r="AL4" s="72"/>
      <c r="AM4" s="73"/>
      <c r="AN4" s="70"/>
      <c r="AO4" s="71"/>
      <c r="AP4" s="70"/>
      <c r="AQ4" s="70"/>
      <c r="AR4" s="73"/>
      <c r="AS4" s="73"/>
      <c r="AU4" s="74">
        <f t="shared" ref="AU4:AU19" si="0">SUM(E4,P4,AA4,AL4,E23,P23,AA23,AL23)</f>
        <v>16</v>
      </c>
      <c r="AV4" s="83">
        <f t="shared" ref="AV4:AV19" si="1">SUM(F4,Q4,AB4,AM4,F23,Q23,AB23,AM23)</f>
        <v>6</v>
      </c>
      <c r="AW4" s="95">
        <f>AU4/(AU4+AV4)</f>
        <v>0.72727272727272729</v>
      </c>
    </row>
    <row r="5" spans="2:49" ht="13.2" customHeight="1">
      <c r="B5" s="69" t="str">
        <f>ランキング!C6</f>
        <v>白戸　玲人</v>
      </c>
      <c r="C5" s="78">
        <v>1</v>
      </c>
      <c r="D5" s="79">
        <v>50</v>
      </c>
      <c r="E5" s="77">
        <v>7</v>
      </c>
      <c r="F5" s="54">
        <v>1</v>
      </c>
      <c r="G5" s="77">
        <v>10</v>
      </c>
      <c r="H5" s="80">
        <v>5</v>
      </c>
      <c r="I5" s="53">
        <v>1</v>
      </c>
      <c r="J5" s="54">
        <v>10</v>
      </c>
      <c r="K5" s="54"/>
      <c r="L5" s="54"/>
      <c r="N5" s="78">
        <v>5</v>
      </c>
      <c r="O5" s="79">
        <v>20</v>
      </c>
      <c r="P5" s="77">
        <v>4</v>
      </c>
      <c r="Q5" s="54">
        <v>2</v>
      </c>
      <c r="R5" s="78">
        <v>10</v>
      </c>
      <c r="S5" s="79"/>
      <c r="T5" s="78"/>
      <c r="U5" s="78">
        <v>10</v>
      </c>
      <c r="V5" s="54"/>
      <c r="W5" s="54"/>
      <c r="Y5" s="78">
        <v>1</v>
      </c>
      <c r="Z5" s="79">
        <v>50</v>
      </c>
      <c r="AA5" s="77">
        <v>7</v>
      </c>
      <c r="AB5" s="54">
        <v>1</v>
      </c>
      <c r="AC5" s="78">
        <v>10</v>
      </c>
      <c r="AD5" s="79"/>
      <c r="AE5" s="78">
        <v>1</v>
      </c>
      <c r="AF5" s="78">
        <v>10</v>
      </c>
      <c r="AG5" s="54"/>
      <c r="AH5" s="54"/>
      <c r="AJ5" s="78"/>
      <c r="AK5" s="79"/>
      <c r="AL5" s="77"/>
      <c r="AM5" s="54"/>
      <c r="AN5" s="78"/>
      <c r="AO5" s="79"/>
      <c r="AP5" s="78"/>
      <c r="AQ5" s="78"/>
      <c r="AR5" s="54"/>
      <c r="AS5" s="54"/>
      <c r="AU5" s="80">
        <f t="shared" si="0"/>
        <v>18</v>
      </c>
      <c r="AV5" s="84">
        <f t="shared" si="1"/>
        <v>4</v>
      </c>
      <c r="AW5" s="95">
        <f t="shared" ref="AW5:AW18" si="2">AU5/(AU5+AV5)</f>
        <v>0.81818181818181823</v>
      </c>
    </row>
    <row r="6" spans="2:49" ht="13.2" customHeight="1">
      <c r="B6" s="69" t="str">
        <f>ランキング!C7</f>
        <v>吉向　翔平</v>
      </c>
      <c r="C6" s="78">
        <v>4</v>
      </c>
      <c r="D6" s="79">
        <v>25</v>
      </c>
      <c r="E6" s="77">
        <v>6</v>
      </c>
      <c r="F6" s="54">
        <v>2</v>
      </c>
      <c r="G6" s="77">
        <v>10</v>
      </c>
      <c r="H6" s="80"/>
      <c r="I6" s="53">
        <v>1</v>
      </c>
      <c r="J6" s="54">
        <v>10</v>
      </c>
      <c r="K6" s="54"/>
      <c r="L6" s="54"/>
      <c r="N6" s="78">
        <v>2</v>
      </c>
      <c r="O6" s="79">
        <v>40</v>
      </c>
      <c r="P6" s="77">
        <v>5</v>
      </c>
      <c r="Q6" s="54">
        <v>1</v>
      </c>
      <c r="R6" s="78">
        <v>10</v>
      </c>
      <c r="S6" s="79"/>
      <c r="T6" s="78"/>
      <c r="U6" s="78">
        <v>10</v>
      </c>
      <c r="V6" s="54"/>
      <c r="W6" s="54"/>
      <c r="Y6" s="78">
        <v>8</v>
      </c>
      <c r="Z6" s="79">
        <v>8</v>
      </c>
      <c r="AA6" s="77">
        <v>4</v>
      </c>
      <c r="AB6" s="54">
        <v>4</v>
      </c>
      <c r="AC6" s="78"/>
      <c r="AD6" s="79"/>
      <c r="AE6" s="78">
        <v>2</v>
      </c>
      <c r="AF6" s="78">
        <v>10</v>
      </c>
      <c r="AG6" s="54"/>
      <c r="AH6" s="54"/>
      <c r="AJ6" s="78"/>
      <c r="AK6" s="79"/>
      <c r="AL6" s="77"/>
      <c r="AM6" s="54"/>
      <c r="AN6" s="78"/>
      <c r="AO6" s="79"/>
      <c r="AP6" s="78"/>
      <c r="AQ6" s="78"/>
      <c r="AR6" s="54"/>
      <c r="AS6" s="54"/>
      <c r="AU6" s="80">
        <f t="shared" si="0"/>
        <v>15</v>
      </c>
      <c r="AV6" s="84">
        <f t="shared" si="1"/>
        <v>7</v>
      </c>
      <c r="AW6" s="95">
        <f t="shared" si="2"/>
        <v>0.68181818181818177</v>
      </c>
    </row>
    <row r="7" spans="2:49" ht="13.2" customHeight="1">
      <c r="B7" s="69" t="str">
        <f>ランキング!C8</f>
        <v>近藤　拓馬</v>
      </c>
      <c r="C7" s="78">
        <v>3</v>
      </c>
      <c r="D7" s="79">
        <v>30</v>
      </c>
      <c r="E7" s="77">
        <v>6</v>
      </c>
      <c r="F7" s="54">
        <v>2</v>
      </c>
      <c r="G7" s="77">
        <v>10</v>
      </c>
      <c r="H7" s="80"/>
      <c r="I7" s="53"/>
      <c r="J7" s="54">
        <v>10</v>
      </c>
      <c r="K7" s="54"/>
      <c r="L7" s="54"/>
      <c r="N7" s="78">
        <v>6</v>
      </c>
      <c r="O7" s="79">
        <v>15</v>
      </c>
      <c r="P7" s="77">
        <v>4</v>
      </c>
      <c r="Q7" s="54">
        <v>2</v>
      </c>
      <c r="R7" s="78">
        <v>10</v>
      </c>
      <c r="S7" s="79"/>
      <c r="T7" s="78"/>
      <c r="U7" s="78">
        <v>10</v>
      </c>
      <c r="V7" s="54"/>
      <c r="W7" s="54"/>
      <c r="Y7" s="78">
        <v>2</v>
      </c>
      <c r="Z7" s="79">
        <v>40</v>
      </c>
      <c r="AA7" s="77">
        <v>6</v>
      </c>
      <c r="AB7" s="54">
        <v>2</v>
      </c>
      <c r="AC7" s="78">
        <v>10</v>
      </c>
      <c r="AD7" s="79"/>
      <c r="AE7" s="78"/>
      <c r="AF7" s="78">
        <v>10</v>
      </c>
      <c r="AG7" s="54"/>
      <c r="AH7" s="54"/>
      <c r="AJ7" s="78"/>
      <c r="AK7" s="79"/>
      <c r="AL7" s="77"/>
      <c r="AM7" s="54"/>
      <c r="AN7" s="78"/>
      <c r="AO7" s="79"/>
      <c r="AP7" s="78"/>
      <c r="AQ7" s="78"/>
      <c r="AR7" s="54"/>
      <c r="AS7" s="54"/>
      <c r="AU7" s="80">
        <f t="shared" si="0"/>
        <v>16</v>
      </c>
      <c r="AV7" s="84">
        <f t="shared" si="1"/>
        <v>6</v>
      </c>
      <c r="AW7" s="95">
        <f t="shared" si="2"/>
        <v>0.72727272727272729</v>
      </c>
    </row>
    <row r="8" spans="2:49" ht="13.2" customHeight="1">
      <c r="B8" s="69" t="str">
        <f>ランキング!C9</f>
        <v>金澤　茂昌</v>
      </c>
      <c r="C8" s="78">
        <v>2</v>
      </c>
      <c r="D8" s="79">
        <v>40</v>
      </c>
      <c r="E8" s="77">
        <v>5</v>
      </c>
      <c r="F8" s="54">
        <v>3</v>
      </c>
      <c r="G8" s="77">
        <v>10</v>
      </c>
      <c r="H8" s="80"/>
      <c r="I8" s="53">
        <v>1</v>
      </c>
      <c r="J8" s="54">
        <v>10</v>
      </c>
      <c r="K8" s="54"/>
      <c r="L8" s="54"/>
      <c r="N8" s="78">
        <v>4</v>
      </c>
      <c r="O8" s="79">
        <v>25</v>
      </c>
      <c r="P8" s="77">
        <v>5</v>
      </c>
      <c r="Q8" s="54">
        <v>1</v>
      </c>
      <c r="R8" s="78">
        <v>10</v>
      </c>
      <c r="S8" s="79">
        <v>5</v>
      </c>
      <c r="T8" s="78">
        <v>1</v>
      </c>
      <c r="U8" s="78">
        <v>10</v>
      </c>
      <c r="V8" s="54"/>
      <c r="W8" s="54"/>
      <c r="Y8" s="78">
        <v>6</v>
      </c>
      <c r="Z8" s="79">
        <v>15</v>
      </c>
      <c r="AA8" s="77">
        <v>5</v>
      </c>
      <c r="AB8" s="54">
        <v>3</v>
      </c>
      <c r="AC8" s="78">
        <v>10</v>
      </c>
      <c r="AD8" s="79">
        <v>5</v>
      </c>
      <c r="AE8" s="78">
        <v>1</v>
      </c>
      <c r="AF8" s="78">
        <v>10</v>
      </c>
      <c r="AG8" s="54"/>
      <c r="AH8" s="54"/>
      <c r="AJ8" s="78"/>
      <c r="AK8" s="79"/>
      <c r="AL8" s="77"/>
      <c r="AM8" s="54"/>
      <c r="AN8" s="78"/>
      <c r="AO8" s="79"/>
      <c r="AP8" s="78"/>
      <c r="AQ8" s="78"/>
      <c r="AR8" s="54"/>
      <c r="AS8" s="54"/>
      <c r="AU8" s="80">
        <f t="shared" si="0"/>
        <v>15</v>
      </c>
      <c r="AV8" s="84">
        <f t="shared" si="1"/>
        <v>7</v>
      </c>
      <c r="AW8" s="95">
        <f t="shared" si="2"/>
        <v>0.68181818181818177</v>
      </c>
    </row>
    <row r="9" spans="2:49" ht="13.2" customHeight="1">
      <c r="B9" s="69" t="str">
        <f>ランキング!C10</f>
        <v>植田　慎也</v>
      </c>
      <c r="C9" s="78">
        <v>6</v>
      </c>
      <c r="D9" s="79">
        <v>15</v>
      </c>
      <c r="E9" s="77">
        <v>4</v>
      </c>
      <c r="F9" s="54">
        <v>4</v>
      </c>
      <c r="G9" s="77"/>
      <c r="H9" s="80"/>
      <c r="I9" s="53"/>
      <c r="J9" s="54">
        <v>10</v>
      </c>
      <c r="K9" s="54"/>
      <c r="L9" s="54"/>
      <c r="N9" s="78" t="s">
        <v>85</v>
      </c>
      <c r="O9" s="79"/>
      <c r="P9" s="77"/>
      <c r="Q9" s="54"/>
      <c r="R9" s="78"/>
      <c r="S9" s="79"/>
      <c r="T9" s="78"/>
      <c r="U9" s="78"/>
      <c r="V9" s="54"/>
      <c r="W9" s="54"/>
      <c r="Y9" s="78">
        <v>9</v>
      </c>
      <c r="Z9" s="79">
        <v>6</v>
      </c>
      <c r="AA9" s="77">
        <v>4</v>
      </c>
      <c r="AB9" s="54">
        <v>4</v>
      </c>
      <c r="AC9" s="78"/>
      <c r="AD9" s="79"/>
      <c r="AE9" s="78"/>
      <c r="AF9" s="78">
        <v>10</v>
      </c>
      <c r="AG9" s="54"/>
      <c r="AH9" s="54"/>
      <c r="AJ9" s="78"/>
      <c r="AK9" s="79"/>
      <c r="AL9" s="77"/>
      <c r="AM9" s="54"/>
      <c r="AN9" s="78"/>
      <c r="AO9" s="79"/>
      <c r="AP9" s="78"/>
      <c r="AQ9" s="78"/>
      <c r="AR9" s="54"/>
      <c r="AS9" s="54"/>
      <c r="AU9" s="80">
        <f t="shared" si="0"/>
        <v>8</v>
      </c>
      <c r="AV9" s="84">
        <f t="shared" si="1"/>
        <v>8</v>
      </c>
      <c r="AW9" s="95">
        <f t="shared" si="2"/>
        <v>0.5</v>
      </c>
    </row>
    <row r="10" spans="2:49" ht="13.2" customHeight="1">
      <c r="B10" s="69" t="str">
        <f>ランキング!C11</f>
        <v>斉藤　裕児</v>
      </c>
      <c r="C10" s="78">
        <v>7</v>
      </c>
      <c r="D10" s="79">
        <v>10</v>
      </c>
      <c r="E10" s="77">
        <v>5</v>
      </c>
      <c r="F10" s="54">
        <v>3</v>
      </c>
      <c r="G10" s="77">
        <v>10</v>
      </c>
      <c r="H10" s="80"/>
      <c r="I10" s="53">
        <v>1</v>
      </c>
      <c r="J10" s="54">
        <v>10</v>
      </c>
      <c r="K10" s="54"/>
      <c r="L10" s="54"/>
      <c r="N10" s="78">
        <v>9</v>
      </c>
      <c r="O10" s="79">
        <v>6</v>
      </c>
      <c r="P10" s="77">
        <v>2</v>
      </c>
      <c r="Q10" s="54">
        <v>4</v>
      </c>
      <c r="R10" s="78">
        <v>-3</v>
      </c>
      <c r="S10" s="79"/>
      <c r="T10" s="78"/>
      <c r="U10" s="78">
        <v>10</v>
      </c>
      <c r="V10" s="54"/>
      <c r="W10" s="54"/>
      <c r="Y10" s="78">
        <v>3</v>
      </c>
      <c r="Z10" s="79">
        <v>30</v>
      </c>
      <c r="AA10" s="77">
        <v>6</v>
      </c>
      <c r="AB10" s="54">
        <v>2</v>
      </c>
      <c r="AC10" s="78">
        <v>10</v>
      </c>
      <c r="AD10" s="79"/>
      <c r="AE10" s="78">
        <v>2</v>
      </c>
      <c r="AF10" s="78">
        <v>10</v>
      </c>
      <c r="AG10" s="54"/>
      <c r="AH10" s="54"/>
      <c r="AJ10" s="78"/>
      <c r="AK10" s="79"/>
      <c r="AL10" s="77"/>
      <c r="AM10" s="54"/>
      <c r="AN10" s="78"/>
      <c r="AO10" s="79"/>
      <c r="AP10" s="78"/>
      <c r="AQ10" s="78"/>
      <c r="AR10" s="54"/>
      <c r="AS10" s="54"/>
      <c r="AU10" s="80">
        <f t="shared" si="0"/>
        <v>13</v>
      </c>
      <c r="AV10" s="84">
        <f t="shared" si="1"/>
        <v>9</v>
      </c>
      <c r="AW10" s="95">
        <f t="shared" si="2"/>
        <v>0.59090909090909094</v>
      </c>
    </row>
    <row r="11" spans="2:49" ht="13.2" customHeight="1">
      <c r="B11" s="69" t="str">
        <f>ランキング!C12</f>
        <v>長谷川　進</v>
      </c>
      <c r="C11" s="78">
        <v>14</v>
      </c>
      <c r="D11" s="79">
        <v>-4</v>
      </c>
      <c r="E11" s="77">
        <v>2</v>
      </c>
      <c r="F11" s="54">
        <v>6</v>
      </c>
      <c r="G11" s="77">
        <v>-3</v>
      </c>
      <c r="H11" s="80"/>
      <c r="I11" s="53"/>
      <c r="J11" s="54">
        <v>10</v>
      </c>
      <c r="K11" s="54"/>
      <c r="L11" s="54"/>
      <c r="N11" s="78">
        <v>8</v>
      </c>
      <c r="O11" s="79">
        <v>8</v>
      </c>
      <c r="P11" s="77">
        <v>3</v>
      </c>
      <c r="Q11" s="54">
        <v>3</v>
      </c>
      <c r="R11" s="78"/>
      <c r="S11" s="79"/>
      <c r="T11" s="78"/>
      <c r="U11" s="78">
        <v>10</v>
      </c>
      <c r="V11" s="54"/>
      <c r="W11" s="54"/>
      <c r="Y11" s="78">
        <v>10</v>
      </c>
      <c r="Z11" s="79">
        <v>4</v>
      </c>
      <c r="AA11" s="77">
        <v>3</v>
      </c>
      <c r="AB11" s="54">
        <v>5</v>
      </c>
      <c r="AC11" s="78">
        <v>-3</v>
      </c>
      <c r="AD11" s="79"/>
      <c r="AE11" s="78"/>
      <c r="AF11" s="78">
        <v>10</v>
      </c>
      <c r="AG11" s="54"/>
      <c r="AH11" s="54"/>
      <c r="AJ11" s="78"/>
      <c r="AK11" s="79"/>
      <c r="AL11" s="77"/>
      <c r="AM11" s="54"/>
      <c r="AN11" s="78"/>
      <c r="AO11" s="79"/>
      <c r="AP11" s="78"/>
      <c r="AQ11" s="78"/>
      <c r="AR11" s="54"/>
      <c r="AS11" s="54"/>
      <c r="AU11" s="80">
        <f t="shared" si="0"/>
        <v>8</v>
      </c>
      <c r="AV11" s="84">
        <f t="shared" si="1"/>
        <v>14</v>
      </c>
      <c r="AW11" s="95">
        <f t="shared" si="2"/>
        <v>0.36363636363636365</v>
      </c>
    </row>
    <row r="12" spans="2:49" ht="13.2" customHeight="1">
      <c r="B12" s="69" t="str">
        <f>ランキング!C13</f>
        <v>宮野　早織</v>
      </c>
      <c r="C12" s="78">
        <v>15</v>
      </c>
      <c r="D12" s="79">
        <v>-6</v>
      </c>
      <c r="E12" s="77">
        <v>2</v>
      </c>
      <c r="F12" s="54">
        <v>6</v>
      </c>
      <c r="G12" s="77">
        <v>-3</v>
      </c>
      <c r="H12" s="80"/>
      <c r="I12" s="53"/>
      <c r="J12" s="54">
        <v>10</v>
      </c>
      <c r="K12" s="54"/>
      <c r="L12" s="54"/>
      <c r="N12" s="78">
        <v>11</v>
      </c>
      <c r="O12" s="79">
        <v>2</v>
      </c>
      <c r="P12" s="77">
        <v>1</v>
      </c>
      <c r="Q12" s="54">
        <v>5</v>
      </c>
      <c r="R12" s="78">
        <v>-3</v>
      </c>
      <c r="S12" s="79"/>
      <c r="T12" s="78"/>
      <c r="U12" s="78">
        <v>10</v>
      </c>
      <c r="V12" s="54"/>
      <c r="W12" s="54"/>
      <c r="Y12" s="78">
        <v>14</v>
      </c>
      <c r="Z12" s="79">
        <v>-4</v>
      </c>
      <c r="AA12" s="77">
        <v>2</v>
      </c>
      <c r="AB12" s="54">
        <v>6</v>
      </c>
      <c r="AC12" s="78">
        <v>-3</v>
      </c>
      <c r="AD12" s="79"/>
      <c r="AE12" s="78"/>
      <c r="AF12" s="78">
        <v>10</v>
      </c>
      <c r="AG12" s="54"/>
      <c r="AH12" s="54"/>
      <c r="AJ12" s="78"/>
      <c r="AK12" s="79"/>
      <c r="AL12" s="77"/>
      <c r="AM12" s="54"/>
      <c r="AN12" s="78"/>
      <c r="AO12" s="79"/>
      <c r="AP12" s="78"/>
      <c r="AQ12" s="78"/>
      <c r="AR12" s="54"/>
      <c r="AS12" s="54"/>
      <c r="AU12" s="80">
        <f t="shared" si="0"/>
        <v>5</v>
      </c>
      <c r="AV12" s="84">
        <f t="shared" si="1"/>
        <v>17</v>
      </c>
      <c r="AW12" s="95">
        <f t="shared" si="2"/>
        <v>0.22727272727272727</v>
      </c>
    </row>
    <row r="13" spans="2:49" ht="13.2" customHeight="1">
      <c r="B13" s="69" t="str">
        <f>ランキング!C14</f>
        <v>斉藤　大輔</v>
      </c>
      <c r="C13" s="78">
        <v>13</v>
      </c>
      <c r="D13" s="79">
        <v>-2</v>
      </c>
      <c r="E13" s="77">
        <v>3</v>
      </c>
      <c r="F13" s="54">
        <v>5</v>
      </c>
      <c r="G13" s="77">
        <v>-3</v>
      </c>
      <c r="H13" s="80"/>
      <c r="I13" s="53"/>
      <c r="J13" s="54">
        <v>10</v>
      </c>
      <c r="K13" s="54"/>
      <c r="L13" s="54"/>
      <c r="N13" s="78" t="s">
        <v>86</v>
      </c>
      <c r="O13" s="79"/>
      <c r="P13" s="77"/>
      <c r="Q13" s="54"/>
      <c r="R13" s="78"/>
      <c r="S13" s="79"/>
      <c r="T13" s="78"/>
      <c r="U13" s="78"/>
      <c r="V13" s="54"/>
      <c r="W13" s="54"/>
      <c r="Y13" s="78">
        <v>5</v>
      </c>
      <c r="Z13" s="79">
        <v>20</v>
      </c>
      <c r="AA13" s="77">
        <v>5</v>
      </c>
      <c r="AB13" s="54">
        <v>3</v>
      </c>
      <c r="AC13" s="78">
        <v>10</v>
      </c>
      <c r="AD13" s="79"/>
      <c r="AE13" s="78"/>
      <c r="AF13" s="78">
        <v>10</v>
      </c>
      <c r="AG13" s="54"/>
      <c r="AH13" s="54"/>
      <c r="AJ13" s="78"/>
      <c r="AK13" s="79"/>
      <c r="AL13" s="77"/>
      <c r="AM13" s="54"/>
      <c r="AN13" s="78"/>
      <c r="AO13" s="79"/>
      <c r="AP13" s="78"/>
      <c r="AQ13" s="78"/>
      <c r="AR13" s="54"/>
      <c r="AS13" s="54"/>
      <c r="AU13" s="80">
        <f t="shared" si="0"/>
        <v>8</v>
      </c>
      <c r="AV13" s="84">
        <f t="shared" si="1"/>
        <v>8</v>
      </c>
      <c r="AW13" s="95">
        <f t="shared" si="2"/>
        <v>0.5</v>
      </c>
    </row>
    <row r="14" spans="2:49" ht="13.2" customHeight="1">
      <c r="B14" s="69" t="str">
        <f>ランキング!C15</f>
        <v>鷲尾　隆杜</v>
      </c>
      <c r="C14" s="78">
        <v>12</v>
      </c>
      <c r="D14" s="79">
        <v>0</v>
      </c>
      <c r="E14" s="77">
        <v>2</v>
      </c>
      <c r="F14" s="54">
        <v>6</v>
      </c>
      <c r="G14" s="77">
        <v>-3</v>
      </c>
      <c r="H14" s="80"/>
      <c r="I14" s="53"/>
      <c r="J14" s="54">
        <v>10</v>
      </c>
      <c r="K14" s="54"/>
      <c r="L14" s="54"/>
      <c r="N14" s="78">
        <v>3</v>
      </c>
      <c r="O14" s="79">
        <v>30</v>
      </c>
      <c r="P14" s="77">
        <v>5</v>
      </c>
      <c r="Q14" s="54">
        <v>1</v>
      </c>
      <c r="R14" s="78">
        <v>10</v>
      </c>
      <c r="S14" s="79"/>
      <c r="T14" s="78"/>
      <c r="U14" s="78">
        <v>10</v>
      </c>
      <c r="V14" s="54"/>
      <c r="W14" s="54"/>
      <c r="Y14" s="78">
        <v>12</v>
      </c>
      <c r="Z14" s="79">
        <v>0</v>
      </c>
      <c r="AA14" s="77">
        <v>3</v>
      </c>
      <c r="AB14" s="54">
        <v>5</v>
      </c>
      <c r="AC14" s="78">
        <v>-3</v>
      </c>
      <c r="AD14" s="79"/>
      <c r="AE14" s="78"/>
      <c r="AF14" s="78">
        <v>10</v>
      </c>
      <c r="AG14" s="54"/>
      <c r="AH14" s="54"/>
      <c r="AJ14" s="78"/>
      <c r="AK14" s="79"/>
      <c r="AL14" s="77"/>
      <c r="AM14" s="54"/>
      <c r="AN14" s="78"/>
      <c r="AO14" s="79"/>
      <c r="AP14" s="78"/>
      <c r="AQ14" s="78"/>
      <c r="AR14" s="54"/>
      <c r="AS14" s="54"/>
      <c r="AU14" s="80">
        <f t="shared" si="0"/>
        <v>10</v>
      </c>
      <c r="AV14" s="84">
        <f t="shared" si="1"/>
        <v>12</v>
      </c>
      <c r="AW14" s="95">
        <f t="shared" si="2"/>
        <v>0.45454545454545453</v>
      </c>
    </row>
    <row r="15" spans="2:49" ht="13.2" customHeight="1">
      <c r="B15" s="69" t="str">
        <f>ランキング!C16</f>
        <v>山田　晋之</v>
      </c>
      <c r="C15" s="78">
        <v>9</v>
      </c>
      <c r="D15" s="79">
        <v>6</v>
      </c>
      <c r="E15" s="77">
        <v>5</v>
      </c>
      <c r="F15" s="54">
        <v>3</v>
      </c>
      <c r="G15" s="77">
        <v>10</v>
      </c>
      <c r="H15" s="80"/>
      <c r="I15" s="53"/>
      <c r="J15" s="54">
        <v>10</v>
      </c>
      <c r="K15" s="54"/>
      <c r="L15" s="54"/>
      <c r="N15" s="78">
        <v>7</v>
      </c>
      <c r="O15" s="79">
        <v>10</v>
      </c>
      <c r="P15" s="77">
        <v>3</v>
      </c>
      <c r="Q15" s="54">
        <v>3</v>
      </c>
      <c r="R15" s="78"/>
      <c r="S15" s="79"/>
      <c r="T15" s="78">
        <v>1</v>
      </c>
      <c r="U15" s="78">
        <v>10</v>
      </c>
      <c r="V15" s="54"/>
      <c r="W15" s="54"/>
      <c r="Y15" s="78">
        <v>11</v>
      </c>
      <c r="Z15" s="79">
        <v>2</v>
      </c>
      <c r="AA15" s="77">
        <v>3</v>
      </c>
      <c r="AB15" s="54">
        <v>5</v>
      </c>
      <c r="AC15" s="78">
        <v>-3</v>
      </c>
      <c r="AD15" s="79"/>
      <c r="AE15" s="78"/>
      <c r="AF15" s="78">
        <v>10</v>
      </c>
      <c r="AG15" s="54">
        <v>-10</v>
      </c>
      <c r="AH15" s="54" t="s">
        <v>88</v>
      </c>
      <c r="AJ15" s="78"/>
      <c r="AK15" s="79"/>
      <c r="AL15" s="77"/>
      <c r="AM15" s="54"/>
      <c r="AN15" s="78"/>
      <c r="AO15" s="79"/>
      <c r="AP15" s="78"/>
      <c r="AQ15" s="78"/>
      <c r="AR15" s="54"/>
      <c r="AS15" s="54"/>
      <c r="AU15" s="80">
        <f t="shared" si="0"/>
        <v>11</v>
      </c>
      <c r="AV15" s="84">
        <f t="shared" si="1"/>
        <v>11</v>
      </c>
      <c r="AW15" s="95">
        <f t="shared" si="2"/>
        <v>0.5</v>
      </c>
    </row>
    <row r="16" spans="2:49" ht="13.2" customHeight="1">
      <c r="B16" s="69" t="str">
        <f>ランキング!C17</f>
        <v>水田　賢宏</v>
      </c>
      <c r="C16" s="78">
        <v>11</v>
      </c>
      <c r="D16" s="79">
        <v>2</v>
      </c>
      <c r="E16" s="77">
        <v>3</v>
      </c>
      <c r="F16" s="54">
        <v>5</v>
      </c>
      <c r="G16" s="77">
        <v>-3</v>
      </c>
      <c r="H16" s="80"/>
      <c r="I16" s="53"/>
      <c r="J16" s="54">
        <v>10</v>
      </c>
      <c r="K16" s="54"/>
      <c r="L16" s="54"/>
      <c r="N16" s="78">
        <v>12</v>
      </c>
      <c r="O16" s="79">
        <v>0</v>
      </c>
      <c r="P16" s="77">
        <v>1</v>
      </c>
      <c r="Q16" s="54">
        <v>5</v>
      </c>
      <c r="R16" s="78">
        <v>-3</v>
      </c>
      <c r="S16" s="79"/>
      <c r="T16" s="78"/>
      <c r="U16" s="78">
        <v>10</v>
      </c>
      <c r="V16" s="54"/>
      <c r="W16" s="54"/>
      <c r="Y16" s="78">
        <v>15</v>
      </c>
      <c r="Z16" s="79">
        <v>-6</v>
      </c>
      <c r="AA16" s="77">
        <v>0</v>
      </c>
      <c r="AB16" s="54">
        <v>8</v>
      </c>
      <c r="AC16" s="78">
        <v>-5</v>
      </c>
      <c r="AD16" s="79"/>
      <c r="AE16" s="78"/>
      <c r="AF16" s="78">
        <v>10</v>
      </c>
      <c r="AG16" s="54"/>
      <c r="AH16" s="54"/>
      <c r="AJ16" s="78"/>
      <c r="AK16" s="79"/>
      <c r="AL16" s="77"/>
      <c r="AM16" s="54"/>
      <c r="AN16" s="78"/>
      <c r="AO16" s="79"/>
      <c r="AP16" s="78"/>
      <c r="AQ16" s="78"/>
      <c r="AR16" s="54"/>
      <c r="AS16" s="54"/>
      <c r="AU16" s="80">
        <f t="shared" si="0"/>
        <v>4</v>
      </c>
      <c r="AV16" s="84">
        <f t="shared" si="1"/>
        <v>18</v>
      </c>
      <c r="AW16" s="95">
        <f t="shared" si="2"/>
        <v>0.18181818181818182</v>
      </c>
    </row>
    <row r="17" spans="2:50" ht="13.2" customHeight="1">
      <c r="B17" s="69" t="str">
        <f>ランキング!C18</f>
        <v>岩本　剛</v>
      </c>
      <c r="C17" s="78">
        <v>16</v>
      </c>
      <c r="D17" s="79">
        <v>-8</v>
      </c>
      <c r="E17" s="77">
        <v>1</v>
      </c>
      <c r="F17" s="54">
        <v>7</v>
      </c>
      <c r="G17" s="77">
        <v>-3</v>
      </c>
      <c r="H17" s="80"/>
      <c r="I17" s="53"/>
      <c r="J17" s="54">
        <v>10</v>
      </c>
      <c r="K17" s="54"/>
      <c r="L17" s="54"/>
      <c r="N17" s="78">
        <v>13</v>
      </c>
      <c r="O17" s="79">
        <v>-2</v>
      </c>
      <c r="P17" s="77">
        <v>0</v>
      </c>
      <c r="Q17" s="54">
        <v>6</v>
      </c>
      <c r="R17" s="78">
        <v>-5</v>
      </c>
      <c r="S17" s="79"/>
      <c r="T17" s="78"/>
      <c r="U17" s="78">
        <v>10</v>
      </c>
      <c r="V17" s="54"/>
      <c r="W17" s="54"/>
      <c r="Y17" s="78">
        <v>7</v>
      </c>
      <c r="Z17" s="79">
        <v>10</v>
      </c>
      <c r="AA17" s="77">
        <v>4</v>
      </c>
      <c r="AB17" s="54">
        <v>4</v>
      </c>
      <c r="AC17" s="78"/>
      <c r="AD17" s="79"/>
      <c r="AE17" s="78"/>
      <c r="AF17" s="78">
        <v>10</v>
      </c>
      <c r="AG17" s="54"/>
      <c r="AH17" s="54"/>
      <c r="AJ17" s="78"/>
      <c r="AK17" s="79"/>
      <c r="AL17" s="77"/>
      <c r="AM17" s="54"/>
      <c r="AN17" s="78"/>
      <c r="AO17" s="79"/>
      <c r="AP17" s="78"/>
      <c r="AQ17" s="78"/>
      <c r="AR17" s="54"/>
      <c r="AS17" s="54"/>
      <c r="AU17" s="80">
        <f t="shared" si="0"/>
        <v>5</v>
      </c>
      <c r="AV17" s="84">
        <f t="shared" si="1"/>
        <v>17</v>
      </c>
      <c r="AW17" s="95">
        <f t="shared" si="2"/>
        <v>0.22727272727272727</v>
      </c>
    </row>
    <row r="18" spans="2:50" ht="13.2" customHeight="1">
      <c r="B18" s="69" t="str">
        <f>ランキング!C19</f>
        <v>山田　晃司</v>
      </c>
      <c r="C18" s="78"/>
      <c r="D18" s="79"/>
      <c r="E18" s="77"/>
      <c r="F18" s="54"/>
      <c r="G18" s="77"/>
      <c r="H18" s="80"/>
      <c r="I18" s="53"/>
      <c r="J18" s="54"/>
      <c r="K18" s="54"/>
      <c r="L18" s="54"/>
      <c r="N18" s="78"/>
      <c r="O18" s="79"/>
      <c r="P18" s="77"/>
      <c r="Q18" s="54"/>
      <c r="R18" s="78"/>
      <c r="S18" s="79"/>
      <c r="T18" s="78"/>
      <c r="U18" s="78"/>
      <c r="V18" s="54"/>
      <c r="W18" s="54"/>
      <c r="Y18" s="78">
        <v>13</v>
      </c>
      <c r="Z18" s="79">
        <v>-2</v>
      </c>
      <c r="AA18" s="77">
        <v>3</v>
      </c>
      <c r="AB18" s="54">
        <v>5</v>
      </c>
      <c r="AC18" s="78">
        <v>-3</v>
      </c>
      <c r="AD18" s="79"/>
      <c r="AE18" s="78"/>
      <c r="AF18" s="78">
        <v>10</v>
      </c>
      <c r="AG18" s="54"/>
      <c r="AH18" s="54"/>
      <c r="AJ18" s="78"/>
      <c r="AK18" s="79"/>
      <c r="AL18" s="77"/>
      <c r="AM18" s="54"/>
      <c r="AN18" s="78"/>
      <c r="AO18" s="79"/>
      <c r="AP18" s="78"/>
      <c r="AQ18" s="78"/>
      <c r="AR18" s="54"/>
      <c r="AS18" s="54"/>
      <c r="AU18" s="80">
        <f t="shared" si="0"/>
        <v>3</v>
      </c>
      <c r="AV18" s="84">
        <f t="shared" si="1"/>
        <v>5</v>
      </c>
      <c r="AW18" s="95">
        <f t="shared" si="2"/>
        <v>0.375</v>
      </c>
    </row>
    <row r="19" spans="2:50" ht="13.2" customHeight="1" thickBot="1">
      <c r="B19" s="69" t="str">
        <f>ランキング!C20</f>
        <v>谷野　晋平</v>
      </c>
      <c r="C19" s="57"/>
      <c r="D19" s="107"/>
      <c r="E19" s="81"/>
      <c r="F19" s="65"/>
      <c r="G19" s="81"/>
      <c r="H19" s="108"/>
      <c r="I19" s="109"/>
      <c r="J19" s="65"/>
      <c r="K19" s="65"/>
      <c r="L19" s="65"/>
      <c r="N19" s="57"/>
      <c r="O19" s="107"/>
      <c r="P19" s="81"/>
      <c r="Q19" s="65"/>
      <c r="R19" s="57"/>
      <c r="S19" s="107"/>
      <c r="T19" s="57"/>
      <c r="U19" s="57"/>
      <c r="V19" s="65"/>
      <c r="W19" s="65"/>
      <c r="Y19" s="57" t="s">
        <v>90</v>
      </c>
      <c r="Z19" s="107"/>
      <c r="AA19" s="81"/>
      <c r="AB19" s="65"/>
      <c r="AC19" s="57"/>
      <c r="AD19" s="107"/>
      <c r="AE19" s="57"/>
      <c r="AF19" s="57"/>
      <c r="AG19" s="65"/>
      <c r="AH19" s="65"/>
      <c r="AJ19" s="57"/>
      <c r="AK19" s="107"/>
      <c r="AL19" s="81"/>
      <c r="AM19" s="65"/>
      <c r="AN19" s="57"/>
      <c r="AO19" s="107"/>
      <c r="AP19" s="57"/>
      <c r="AQ19" s="57"/>
      <c r="AR19" s="65"/>
      <c r="AS19" s="65"/>
      <c r="AU19" s="108">
        <f t="shared" si="0"/>
        <v>0</v>
      </c>
      <c r="AV19" s="110">
        <f t="shared" si="1"/>
        <v>0</v>
      </c>
      <c r="AW19" s="111" t="e">
        <f t="shared" ref="AW19" si="3">AU19/(AU19+AV19)</f>
        <v>#DIV/0!</v>
      </c>
    </row>
    <row r="20" spans="2:50" ht="13.2" customHeight="1" thickBot="1"/>
    <row r="21" spans="2:50" ht="13.2" customHeight="1" thickBot="1">
      <c r="B21" s="143"/>
      <c r="C21" s="56" t="s">
        <v>10</v>
      </c>
      <c r="D21" s="133" t="s">
        <v>76</v>
      </c>
      <c r="E21" s="134"/>
      <c r="F21" s="134"/>
      <c r="G21" s="134"/>
      <c r="H21" s="134"/>
      <c r="I21" s="133" t="s">
        <v>11</v>
      </c>
      <c r="J21" s="135"/>
      <c r="K21" s="131">
        <v>41888</v>
      </c>
      <c r="L21" s="132"/>
      <c r="N21" s="56" t="s">
        <v>10</v>
      </c>
      <c r="O21" s="133" t="s">
        <v>74</v>
      </c>
      <c r="P21" s="134"/>
      <c r="Q21" s="134"/>
      <c r="R21" s="134"/>
      <c r="S21" s="134"/>
      <c r="T21" s="133" t="s">
        <v>11</v>
      </c>
      <c r="U21" s="135"/>
      <c r="V21" s="131">
        <v>41923</v>
      </c>
      <c r="W21" s="132"/>
      <c r="Y21" s="56" t="s">
        <v>10</v>
      </c>
      <c r="Z21" s="133" t="s">
        <v>73</v>
      </c>
      <c r="AA21" s="134"/>
      <c r="AB21" s="134"/>
      <c r="AC21" s="134"/>
      <c r="AD21" s="134"/>
      <c r="AE21" s="133" t="s">
        <v>11</v>
      </c>
      <c r="AF21" s="135"/>
      <c r="AG21" s="131">
        <v>41951</v>
      </c>
      <c r="AH21" s="132"/>
      <c r="AJ21" s="56" t="s">
        <v>10</v>
      </c>
      <c r="AK21" s="133" t="s">
        <v>74</v>
      </c>
      <c r="AL21" s="134"/>
      <c r="AM21" s="134"/>
      <c r="AN21" s="134"/>
      <c r="AO21" s="134"/>
      <c r="AP21" s="133" t="s">
        <v>11</v>
      </c>
      <c r="AQ21" s="135"/>
      <c r="AR21" s="131">
        <v>41979</v>
      </c>
      <c r="AS21" s="132"/>
      <c r="AU21" s="129" t="s">
        <v>60</v>
      </c>
      <c r="AV21" s="138" t="s">
        <v>61</v>
      </c>
      <c r="AW21" s="136" t="s">
        <v>70</v>
      </c>
      <c r="AX21" s="127" t="s">
        <v>35</v>
      </c>
    </row>
    <row r="22" spans="2:50" ht="13.2" customHeight="1" thickBot="1">
      <c r="B22" s="144"/>
      <c r="C22" s="57" t="s">
        <v>15</v>
      </c>
      <c r="D22" s="58" t="s">
        <v>6</v>
      </c>
      <c r="E22" s="59" t="s">
        <v>33</v>
      </c>
      <c r="F22" s="60" t="s">
        <v>34</v>
      </c>
      <c r="G22" s="66" t="s">
        <v>9</v>
      </c>
      <c r="H22" s="67" t="s">
        <v>13</v>
      </c>
      <c r="I22" s="66" t="s">
        <v>14</v>
      </c>
      <c r="J22" s="68" t="s">
        <v>7</v>
      </c>
      <c r="K22" s="64" t="s">
        <v>4</v>
      </c>
      <c r="L22" s="65" t="s">
        <v>8</v>
      </c>
      <c r="N22" s="57" t="s">
        <v>15</v>
      </c>
      <c r="O22" s="58" t="s">
        <v>6</v>
      </c>
      <c r="P22" s="59" t="s">
        <v>33</v>
      </c>
      <c r="Q22" s="60" t="s">
        <v>34</v>
      </c>
      <c r="R22" s="66" t="s">
        <v>9</v>
      </c>
      <c r="S22" s="67" t="s">
        <v>13</v>
      </c>
      <c r="T22" s="66" t="s">
        <v>14</v>
      </c>
      <c r="U22" s="68" t="s">
        <v>7</v>
      </c>
      <c r="V22" s="64" t="s">
        <v>4</v>
      </c>
      <c r="W22" s="65" t="s">
        <v>8</v>
      </c>
      <c r="Y22" s="57" t="s">
        <v>15</v>
      </c>
      <c r="Z22" s="58" t="s">
        <v>6</v>
      </c>
      <c r="AA22" s="59" t="s">
        <v>33</v>
      </c>
      <c r="AB22" s="60" t="s">
        <v>34</v>
      </c>
      <c r="AC22" s="66" t="s">
        <v>9</v>
      </c>
      <c r="AD22" s="67" t="s">
        <v>13</v>
      </c>
      <c r="AE22" s="66" t="s">
        <v>14</v>
      </c>
      <c r="AF22" s="68" t="s">
        <v>7</v>
      </c>
      <c r="AG22" s="64" t="s">
        <v>4</v>
      </c>
      <c r="AH22" s="65" t="s">
        <v>8</v>
      </c>
      <c r="AJ22" s="57" t="s">
        <v>15</v>
      </c>
      <c r="AK22" s="58" t="s">
        <v>6</v>
      </c>
      <c r="AL22" s="59" t="s">
        <v>33</v>
      </c>
      <c r="AM22" s="60" t="s">
        <v>34</v>
      </c>
      <c r="AN22" s="66" t="s">
        <v>9</v>
      </c>
      <c r="AO22" s="67" t="s">
        <v>13</v>
      </c>
      <c r="AP22" s="66" t="s">
        <v>14</v>
      </c>
      <c r="AQ22" s="68" t="s">
        <v>7</v>
      </c>
      <c r="AR22" s="64" t="s">
        <v>4</v>
      </c>
      <c r="AS22" s="65" t="s">
        <v>8</v>
      </c>
      <c r="AU22" s="130"/>
      <c r="AV22" s="139"/>
      <c r="AW22" s="137"/>
      <c r="AX22" s="128"/>
    </row>
    <row r="23" spans="2:50" ht="13.2" customHeight="1">
      <c r="B23" s="69" t="str">
        <f>B4</f>
        <v>林　隆行</v>
      </c>
      <c r="C23" s="70"/>
      <c r="D23" s="71"/>
      <c r="E23" s="72"/>
      <c r="F23" s="73"/>
      <c r="G23" s="70"/>
      <c r="H23" s="71"/>
      <c r="I23" s="70"/>
      <c r="J23" s="70"/>
      <c r="K23" s="73"/>
      <c r="L23" s="73"/>
      <c r="N23" s="70"/>
      <c r="O23" s="71"/>
      <c r="P23" s="72"/>
      <c r="Q23" s="73"/>
      <c r="R23" s="70"/>
      <c r="S23" s="71"/>
      <c r="T23" s="70"/>
      <c r="U23" s="70"/>
      <c r="V23" s="73"/>
      <c r="W23" s="73"/>
      <c r="Y23" s="70"/>
      <c r="Z23" s="71"/>
      <c r="AA23" s="72"/>
      <c r="AB23" s="73"/>
      <c r="AC23" s="70"/>
      <c r="AD23" s="71"/>
      <c r="AE23" s="70"/>
      <c r="AF23" s="70"/>
      <c r="AG23" s="73"/>
      <c r="AH23" s="73"/>
      <c r="AJ23" s="70"/>
      <c r="AK23" s="71"/>
      <c r="AL23" s="72"/>
      <c r="AM23" s="73"/>
      <c r="AN23" s="70"/>
      <c r="AO23" s="71"/>
      <c r="AP23" s="70"/>
      <c r="AQ23" s="70"/>
      <c r="AR23" s="73"/>
      <c r="AS23" s="73"/>
      <c r="AU23" s="69"/>
      <c r="AV23" s="69"/>
      <c r="AW23" s="76"/>
      <c r="AX23" s="54">
        <f t="shared" ref="AX23:AX38" si="4">SUM(D4,G4,H4,I4,J4,K4,O4,R4,S4,T4,U4,V4,Z4,AC4,AD4,AE4,AF4,AG4,AK4,AN4,AO4,AP4,AQ4,AR4,D23,G23,H23,I23,J23,O23,R23,S23,T23,U23,Z23,AC23,AD23,AE23,AF23,AK23,AN23,AO23,AP23,AQ23,AR23,AG23,V23,K23,AU23:AW23)</f>
        <v>157</v>
      </c>
    </row>
    <row r="24" spans="2:50" ht="13.2" customHeight="1">
      <c r="B24" s="69" t="str">
        <f t="shared" ref="B24:B38" si="5">B5</f>
        <v>白戸　玲人</v>
      </c>
      <c r="C24" s="78"/>
      <c r="D24" s="79"/>
      <c r="E24" s="77"/>
      <c r="F24" s="54"/>
      <c r="G24" s="78"/>
      <c r="H24" s="79"/>
      <c r="I24" s="78"/>
      <c r="J24" s="78"/>
      <c r="K24" s="54"/>
      <c r="L24" s="54"/>
      <c r="N24" s="78"/>
      <c r="O24" s="79"/>
      <c r="P24" s="77"/>
      <c r="Q24" s="54"/>
      <c r="R24" s="78"/>
      <c r="S24" s="79"/>
      <c r="T24" s="78"/>
      <c r="U24" s="78"/>
      <c r="V24" s="54"/>
      <c r="W24" s="54"/>
      <c r="Y24" s="78"/>
      <c r="Z24" s="79"/>
      <c r="AA24" s="77"/>
      <c r="AB24" s="54"/>
      <c r="AC24" s="78"/>
      <c r="AD24" s="79"/>
      <c r="AE24" s="78"/>
      <c r="AF24" s="78"/>
      <c r="AG24" s="54"/>
      <c r="AH24" s="54"/>
      <c r="AJ24" s="78"/>
      <c r="AK24" s="79"/>
      <c r="AL24" s="77"/>
      <c r="AM24" s="54"/>
      <c r="AN24" s="78"/>
      <c r="AO24" s="79"/>
      <c r="AP24" s="78"/>
      <c r="AQ24" s="78"/>
      <c r="AR24" s="54"/>
      <c r="AS24" s="54"/>
      <c r="AU24" s="77">
        <v>10</v>
      </c>
      <c r="AV24" s="77"/>
      <c r="AW24" s="78"/>
      <c r="AX24" s="54">
        <f t="shared" si="4"/>
        <v>197</v>
      </c>
    </row>
    <row r="25" spans="2:50" ht="13.2" customHeight="1">
      <c r="B25" s="69" t="str">
        <f t="shared" si="5"/>
        <v>吉向　翔平</v>
      </c>
      <c r="C25" s="78"/>
      <c r="D25" s="79"/>
      <c r="E25" s="77"/>
      <c r="F25" s="54"/>
      <c r="G25" s="78"/>
      <c r="H25" s="79"/>
      <c r="I25" s="78"/>
      <c r="J25" s="78"/>
      <c r="K25" s="54"/>
      <c r="L25" s="54"/>
      <c r="N25" s="78"/>
      <c r="O25" s="79"/>
      <c r="P25" s="77"/>
      <c r="Q25" s="54"/>
      <c r="R25" s="78"/>
      <c r="S25" s="79"/>
      <c r="T25" s="78"/>
      <c r="U25" s="78"/>
      <c r="V25" s="54"/>
      <c r="W25" s="54"/>
      <c r="Y25" s="78"/>
      <c r="Z25" s="79"/>
      <c r="AA25" s="77"/>
      <c r="AB25" s="54"/>
      <c r="AC25" s="78"/>
      <c r="AD25" s="79"/>
      <c r="AE25" s="78"/>
      <c r="AF25" s="78"/>
      <c r="AG25" s="54"/>
      <c r="AH25" s="54"/>
      <c r="AJ25" s="78"/>
      <c r="AK25" s="79"/>
      <c r="AL25" s="77"/>
      <c r="AM25" s="54"/>
      <c r="AN25" s="78"/>
      <c r="AO25" s="79"/>
      <c r="AP25" s="78"/>
      <c r="AQ25" s="78"/>
      <c r="AR25" s="54"/>
      <c r="AS25" s="54"/>
      <c r="AU25" s="77">
        <v>10</v>
      </c>
      <c r="AV25" s="77"/>
      <c r="AW25" s="78"/>
      <c r="AX25" s="54">
        <f t="shared" si="4"/>
        <v>136</v>
      </c>
    </row>
    <row r="26" spans="2:50" ht="13.2" customHeight="1">
      <c r="B26" s="69" t="str">
        <f t="shared" si="5"/>
        <v>近藤　拓馬</v>
      </c>
      <c r="C26" s="78"/>
      <c r="D26" s="79"/>
      <c r="E26" s="77"/>
      <c r="F26" s="54"/>
      <c r="G26" s="78"/>
      <c r="H26" s="79"/>
      <c r="I26" s="78"/>
      <c r="J26" s="78"/>
      <c r="K26" s="54"/>
      <c r="L26" s="54"/>
      <c r="N26" s="78"/>
      <c r="O26" s="79"/>
      <c r="P26" s="77"/>
      <c r="Q26" s="54"/>
      <c r="R26" s="78"/>
      <c r="S26" s="79"/>
      <c r="T26" s="78"/>
      <c r="U26" s="78"/>
      <c r="V26" s="54"/>
      <c r="W26" s="54"/>
      <c r="Y26" s="78"/>
      <c r="Z26" s="79"/>
      <c r="AA26" s="77"/>
      <c r="AB26" s="54"/>
      <c r="AC26" s="78"/>
      <c r="AD26" s="79"/>
      <c r="AE26" s="78"/>
      <c r="AF26" s="78"/>
      <c r="AG26" s="54"/>
      <c r="AH26" s="54"/>
      <c r="AJ26" s="78"/>
      <c r="AK26" s="79"/>
      <c r="AL26" s="77"/>
      <c r="AM26" s="54"/>
      <c r="AN26" s="78"/>
      <c r="AO26" s="79"/>
      <c r="AP26" s="78"/>
      <c r="AQ26" s="78"/>
      <c r="AR26" s="54"/>
      <c r="AS26" s="54"/>
      <c r="AU26" s="77">
        <v>10</v>
      </c>
      <c r="AV26" s="77"/>
      <c r="AW26" s="78"/>
      <c r="AX26" s="54">
        <f t="shared" si="4"/>
        <v>155</v>
      </c>
    </row>
    <row r="27" spans="2:50" ht="13.2" customHeight="1">
      <c r="B27" s="69" t="str">
        <f t="shared" si="5"/>
        <v>金澤　茂昌</v>
      </c>
      <c r="C27" s="78"/>
      <c r="D27" s="79"/>
      <c r="E27" s="77"/>
      <c r="F27" s="54"/>
      <c r="G27" s="78"/>
      <c r="H27" s="79"/>
      <c r="I27" s="78"/>
      <c r="J27" s="78"/>
      <c r="K27" s="54"/>
      <c r="L27" s="54"/>
      <c r="N27" s="78"/>
      <c r="O27" s="79"/>
      <c r="P27" s="77"/>
      <c r="Q27" s="54"/>
      <c r="R27" s="78"/>
      <c r="S27" s="79"/>
      <c r="T27" s="78"/>
      <c r="U27" s="78"/>
      <c r="V27" s="54"/>
      <c r="W27" s="54"/>
      <c r="Y27" s="78"/>
      <c r="Z27" s="79"/>
      <c r="AA27" s="77"/>
      <c r="AB27" s="54"/>
      <c r="AC27" s="78"/>
      <c r="AD27" s="79"/>
      <c r="AE27" s="78"/>
      <c r="AF27" s="78"/>
      <c r="AG27" s="54"/>
      <c r="AH27" s="54"/>
      <c r="AJ27" s="78"/>
      <c r="AK27" s="79"/>
      <c r="AL27" s="77"/>
      <c r="AM27" s="54"/>
      <c r="AN27" s="78"/>
      <c r="AO27" s="79"/>
      <c r="AP27" s="78"/>
      <c r="AQ27" s="78"/>
      <c r="AR27" s="54"/>
      <c r="AS27" s="54"/>
      <c r="AU27" s="77">
        <v>10</v>
      </c>
      <c r="AV27" s="77"/>
      <c r="AW27" s="78"/>
      <c r="AX27" s="54">
        <f t="shared" si="4"/>
        <v>163</v>
      </c>
    </row>
    <row r="28" spans="2:50" ht="13.2" customHeight="1">
      <c r="B28" s="69" t="str">
        <f t="shared" si="5"/>
        <v>植田　慎也</v>
      </c>
      <c r="C28" s="78"/>
      <c r="D28" s="79"/>
      <c r="E28" s="77"/>
      <c r="F28" s="54"/>
      <c r="G28" s="78"/>
      <c r="H28" s="79"/>
      <c r="I28" s="78"/>
      <c r="J28" s="78"/>
      <c r="K28" s="54"/>
      <c r="L28" s="54"/>
      <c r="N28" s="78"/>
      <c r="O28" s="79"/>
      <c r="P28" s="77"/>
      <c r="Q28" s="54"/>
      <c r="R28" s="78"/>
      <c r="S28" s="79"/>
      <c r="T28" s="78"/>
      <c r="U28" s="78"/>
      <c r="V28" s="54"/>
      <c r="W28" s="54"/>
      <c r="Y28" s="78"/>
      <c r="Z28" s="79"/>
      <c r="AA28" s="77"/>
      <c r="AB28" s="54"/>
      <c r="AC28" s="78"/>
      <c r="AD28" s="79"/>
      <c r="AE28" s="78"/>
      <c r="AF28" s="78"/>
      <c r="AG28" s="54"/>
      <c r="AH28" s="54"/>
      <c r="AJ28" s="78"/>
      <c r="AK28" s="79"/>
      <c r="AL28" s="77"/>
      <c r="AM28" s="54"/>
      <c r="AN28" s="78"/>
      <c r="AO28" s="79"/>
      <c r="AP28" s="78"/>
      <c r="AQ28" s="78"/>
      <c r="AR28" s="54"/>
      <c r="AS28" s="54"/>
      <c r="AU28" s="77">
        <v>10</v>
      </c>
      <c r="AV28" s="77"/>
      <c r="AW28" s="78"/>
      <c r="AX28" s="54">
        <f t="shared" si="4"/>
        <v>51</v>
      </c>
    </row>
    <row r="29" spans="2:50" ht="13.2" customHeight="1">
      <c r="B29" s="69" t="str">
        <f t="shared" si="5"/>
        <v>斉藤　裕児</v>
      </c>
      <c r="C29" s="78"/>
      <c r="D29" s="79"/>
      <c r="E29" s="77"/>
      <c r="F29" s="54"/>
      <c r="G29" s="78"/>
      <c r="H29" s="79"/>
      <c r="I29" s="78"/>
      <c r="J29" s="78"/>
      <c r="K29" s="54"/>
      <c r="L29" s="54"/>
      <c r="N29" s="78"/>
      <c r="O29" s="79"/>
      <c r="P29" s="77"/>
      <c r="Q29" s="54"/>
      <c r="R29" s="78"/>
      <c r="S29" s="79"/>
      <c r="T29" s="78"/>
      <c r="U29" s="78"/>
      <c r="V29" s="54"/>
      <c r="W29" s="54"/>
      <c r="Y29" s="78"/>
      <c r="Z29" s="79"/>
      <c r="AA29" s="77"/>
      <c r="AB29" s="54"/>
      <c r="AC29" s="78"/>
      <c r="AD29" s="79"/>
      <c r="AE29" s="78"/>
      <c r="AF29" s="78"/>
      <c r="AG29" s="54"/>
      <c r="AH29" s="54"/>
      <c r="AJ29" s="78"/>
      <c r="AK29" s="79"/>
      <c r="AL29" s="77"/>
      <c r="AM29" s="54"/>
      <c r="AN29" s="78"/>
      <c r="AO29" s="79"/>
      <c r="AP29" s="78"/>
      <c r="AQ29" s="78"/>
      <c r="AR29" s="54"/>
      <c r="AS29" s="54"/>
      <c r="AU29" s="77">
        <v>10</v>
      </c>
      <c r="AV29" s="77"/>
      <c r="AW29" s="78"/>
      <c r="AX29" s="54">
        <f t="shared" si="4"/>
        <v>106</v>
      </c>
    </row>
    <row r="30" spans="2:50" ht="13.2" customHeight="1">
      <c r="B30" s="69" t="str">
        <f t="shared" si="5"/>
        <v>長谷川　進</v>
      </c>
      <c r="C30" s="78"/>
      <c r="D30" s="79"/>
      <c r="E30" s="77"/>
      <c r="F30" s="54"/>
      <c r="G30" s="78"/>
      <c r="H30" s="79"/>
      <c r="I30" s="78"/>
      <c r="J30" s="78"/>
      <c r="K30" s="54"/>
      <c r="L30" s="54"/>
      <c r="N30" s="78"/>
      <c r="O30" s="79"/>
      <c r="P30" s="77"/>
      <c r="Q30" s="54"/>
      <c r="R30" s="78"/>
      <c r="S30" s="79"/>
      <c r="T30" s="78"/>
      <c r="U30" s="78"/>
      <c r="V30" s="54"/>
      <c r="W30" s="54"/>
      <c r="Y30" s="78"/>
      <c r="Z30" s="79"/>
      <c r="AA30" s="77"/>
      <c r="AB30" s="54"/>
      <c r="AC30" s="78"/>
      <c r="AD30" s="79"/>
      <c r="AE30" s="78"/>
      <c r="AF30" s="78"/>
      <c r="AG30" s="54"/>
      <c r="AH30" s="54"/>
      <c r="AJ30" s="78"/>
      <c r="AK30" s="79"/>
      <c r="AL30" s="77"/>
      <c r="AM30" s="54"/>
      <c r="AN30" s="78"/>
      <c r="AO30" s="79"/>
      <c r="AP30" s="78"/>
      <c r="AQ30" s="78"/>
      <c r="AR30" s="54"/>
      <c r="AS30" s="54"/>
      <c r="AU30" s="77">
        <v>10</v>
      </c>
      <c r="AV30" s="77"/>
      <c r="AW30" s="78"/>
      <c r="AX30" s="54">
        <f t="shared" si="4"/>
        <v>42</v>
      </c>
    </row>
    <row r="31" spans="2:50" ht="13.2" customHeight="1">
      <c r="B31" s="69" t="str">
        <f t="shared" si="5"/>
        <v>宮野　早織</v>
      </c>
      <c r="C31" s="78"/>
      <c r="D31" s="79"/>
      <c r="E31" s="77"/>
      <c r="F31" s="54"/>
      <c r="G31" s="78"/>
      <c r="H31" s="79"/>
      <c r="I31" s="78"/>
      <c r="J31" s="78"/>
      <c r="K31" s="54"/>
      <c r="L31" s="54"/>
      <c r="N31" s="78"/>
      <c r="O31" s="79"/>
      <c r="P31" s="77"/>
      <c r="Q31" s="54"/>
      <c r="R31" s="78"/>
      <c r="S31" s="79"/>
      <c r="T31" s="78"/>
      <c r="U31" s="78"/>
      <c r="V31" s="54"/>
      <c r="W31" s="54"/>
      <c r="Y31" s="78"/>
      <c r="Z31" s="79"/>
      <c r="AA31" s="77"/>
      <c r="AB31" s="54"/>
      <c r="AC31" s="78"/>
      <c r="AD31" s="79"/>
      <c r="AE31" s="78"/>
      <c r="AF31" s="78"/>
      <c r="AG31" s="54"/>
      <c r="AH31" s="54"/>
      <c r="AJ31" s="78"/>
      <c r="AK31" s="79"/>
      <c r="AL31" s="77"/>
      <c r="AM31" s="54"/>
      <c r="AN31" s="78"/>
      <c r="AO31" s="79"/>
      <c r="AP31" s="78"/>
      <c r="AQ31" s="78"/>
      <c r="AR31" s="54"/>
      <c r="AS31" s="54"/>
      <c r="AU31" s="77">
        <v>10</v>
      </c>
      <c r="AV31" s="77"/>
      <c r="AW31" s="78"/>
      <c r="AX31" s="54">
        <f t="shared" si="4"/>
        <v>23</v>
      </c>
    </row>
    <row r="32" spans="2:50" ht="13.2" customHeight="1">
      <c r="B32" s="69" t="str">
        <f t="shared" si="5"/>
        <v>斉藤　大輔</v>
      </c>
      <c r="C32" s="78"/>
      <c r="D32" s="79"/>
      <c r="E32" s="77"/>
      <c r="F32" s="54"/>
      <c r="G32" s="78"/>
      <c r="H32" s="79"/>
      <c r="I32" s="78"/>
      <c r="J32" s="78"/>
      <c r="K32" s="54"/>
      <c r="L32" s="54"/>
      <c r="N32" s="78"/>
      <c r="O32" s="79"/>
      <c r="P32" s="77"/>
      <c r="Q32" s="54"/>
      <c r="R32" s="78"/>
      <c r="S32" s="79"/>
      <c r="T32" s="78"/>
      <c r="U32" s="78"/>
      <c r="V32" s="54"/>
      <c r="W32" s="54"/>
      <c r="Y32" s="78"/>
      <c r="Z32" s="79"/>
      <c r="AA32" s="77"/>
      <c r="AB32" s="54"/>
      <c r="AC32" s="78"/>
      <c r="AD32" s="79"/>
      <c r="AE32" s="78"/>
      <c r="AF32" s="78"/>
      <c r="AG32" s="54"/>
      <c r="AH32" s="54"/>
      <c r="AJ32" s="78"/>
      <c r="AK32" s="79"/>
      <c r="AL32" s="77"/>
      <c r="AM32" s="54"/>
      <c r="AN32" s="78"/>
      <c r="AO32" s="79"/>
      <c r="AP32" s="78"/>
      <c r="AQ32" s="78"/>
      <c r="AR32" s="54"/>
      <c r="AS32" s="54"/>
      <c r="AU32" s="77">
        <v>10</v>
      </c>
      <c r="AV32" s="77"/>
      <c r="AW32" s="78"/>
      <c r="AX32" s="54">
        <f t="shared" si="4"/>
        <v>55</v>
      </c>
    </row>
    <row r="33" spans="2:50" ht="13.2" customHeight="1">
      <c r="B33" s="69" t="str">
        <f t="shared" si="5"/>
        <v>鷲尾　隆杜</v>
      </c>
      <c r="C33" s="78"/>
      <c r="D33" s="79"/>
      <c r="E33" s="77"/>
      <c r="F33" s="54"/>
      <c r="G33" s="78"/>
      <c r="H33" s="79"/>
      <c r="I33" s="78"/>
      <c r="J33" s="78"/>
      <c r="K33" s="54"/>
      <c r="L33" s="54"/>
      <c r="N33" s="78"/>
      <c r="O33" s="79"/>
      <c r="P33" s="77"/>
      <c r="Q33" s="54"/>
      <c r="R33" s="78"/>
      <c r="S33" s="79"/>
      <c r="T33" s="78"/>
      <c r="U33" s="78"/>
      <c r="V33" s="54"/>
      <c r="W33" s="54"/>
      <c r="Y33" s="78"/>
      <c r="Z33" s="79"/>
      <c r="AA33" s="77"/>
      <c r="AB33" s="54"/>
      <c r="AC33" s="78"/>
      <c r="AD33" s="79"/>
      <c r="AE33" s="78"/>
      <c r="AF33" s="78"/>
      <c r="AG33" s="54"/>
      <c r="AH33" s="54"/>
      <c r="AJ33" s="78"/>
      <c r="AK33" s="79"/>
      <c r="AL33" s="77"/>
      <c r="AM33" s="54"/>
      <c r="AN33" s="78"/>
      <c r="AO33" s="79"/>
      <c r="AP33" s="78"/>
      <c r="AQ33" s="78"/>
      <c r="AR33" s="54"/>
      <c r="AS33" s="54"/>
      <c r="AU33" s="77">
        <v>10</v>
      </c>
      <c r="AV33" s="77"/>
      <c r="AW33" s="78"/>
      <c r="AX33" s="54">
        <f t="shared" si="4"/>
        <v>74</v>
      </c>
    </row>
    <row r="34" spans="2:50" ht="13.2" customHeight="1">
      <c r="B34" s="69" t="str">
        <f t="shared" si="5"/>
        <v>山田　晋之</v>
      </c>
      <c r="C34" s="78"/>
      <c r="D34" s="79"/>
      <c r="E34" s="77"/>
      <c r="F34" s="54"/>
      <c r="G34" s="78"/>
      <c r="H34" s="79"/>
      <c r="I34" s="78"/>
      <c r="J34" s="78"/>
      <c r="K34" s="54"/>
      <c r="L34" s="54"/>
      <c r="N34" s="78"/>
      <c r="O34" s="79"/>
      <c r="P34" s="77"/>
      <c r="Q34" s="54"/>
      <c r="R34" s="78"/>
      <c r="S34" s="79"/>
      <c r="T34" s="78"/>
      <c r="U34" s="78"/>
      <c r="V34" s="54"/>
      <c r="W34" s="54"/>
      <c r="Y34" s="78"/>
      <c r="Z34" s="79"/>
      <c r="AA34" s="77"/>
      <c r="AB34" s="54"/>
      <c r="AC34" s="78"/>
      <c r="AD34" s="79"/>
      <c r="AE34" s="78"/>
      <c r="AF34" s="78"/>
      <c r="AG34" s="54"/>
      <c r="AH34" s="54"/>
      <c r="AJ34" s="78"/>
      <c r="AK34" s="79"/>
      <c r="AL34" s="77"/>
      <c r="AM34" s="54"/>
      <c r="AN34" s="78"/>
      <c r="AO34" s="79"/>
      <c r="AP34" s="78"/>
      <c r="AQ34" s="78"/>
      <c r="AR34" s="54"/>
      <c r="AS34" s="54"/>
      <c r="AU34" s="77">
        <v>10</v>
      </c>
      <c r="AV34" s="77"/>
      <c r="AW34" s="78"/>
      <c r="AX34" s="54">
        <f t="shared" si="4"/>
        <v>56</v>
      </c>
    </row>
    <row r="35" spans="2:50" ht="13.2" customHeight="1">
      <c r="B35" s="69" t="str">
        <f t="shared" si="5"/>
        <v>水田　賢宏</v>
      </c>
      <c r="C35" s="78"/>
      <c r="D35" s="79"/>
      <c r="E35" s="77"/>
      <c r="F35" s="54"/>
      <c r="G35" s="78"/>
      <c r="H35" s="79"/>
      <c r="I35" s="78"/>
      <c r="J35" s="78"/>
      <c r="K35" s="54"/>
      <c r="L35" s="54"/>
      <c r="N35" s="78"/>
      <c r="O35" s="79"/>
      <c r="P35" s="77"/>
      <c r="Q35" s="54"/>
      <c r="R35" s="78"/>
      <c r="S35" s="79"/>
      <c r="T35" s="78"/>
      <c r="U35" s="78"/>
      <c r="V35" s="54"/>
      <c r="W35" s="54"/>
      <c r="Y35" s="78"/>
      <c r="Z35" s="79"/>
      <c r="AA35" s="77"/>
      <c r="AB35" s="54"/>
      <c r="AC35" s="78"/>
      <c r="AD35" s="79"/>
      <c r="AE35" s="78"/>
      <c r="AF35" s="78"/>
      <c r="AG35" s="54"/>
      <c r="AH35" s="54"/>
      <c r="AJ35" s="78"/>
      <c r="AK35" s="79"/>
      <c r="AL35" s="77"/>
      <c r="AM35" s="54"/>
      <c r="AN35" s="78"/>
      <c r="AO35" s="79"/>
      <c r="AP35" s="78"/>
      <c r="AQ35" s="78"/>
      <c r="AR35" s="54"/>
      <c r="AS35" s="54"/>
      <c r="AU35" s="77"/>
      <c r="AV35" s="77"/>
      <c r="AW35" s="78"/>
      <c r="AX35" s="54">
        <f t="shared" si="4"/>
        <v>15</v>
      </c>
    </row>
    <row r="36" spans="2:50" ht="13.2" customHeight="1">
      <c r="B36" s="69" t="str">
        <f t="shared" si="5"/>
        <v>岩本　剛</v>
      </c>
      <c r="C36" s="78"/>
      <c r="D36" s="79"/>
      <c r="E36" s="77"/>
      <c r="F36" s="54"/>
      <c r="G36" s="78"/>
      <c r="H36" s="79"/>
      <c r="I36" s="78"/>
      <c r="J36" s="78"/>
      <c r="K36" s="54"/>
      <c r="L36" s="54"/>
      <c r="N36" s="78"/>
      <c r="O36" s="79"/>
      <c r="P36" s="77"/>
      <c r="Q36" s="54"/>
      <c r="R36" s="78"/>
      <c r="S36" s="79"/>
      <c r="T36" s="78"/>
      <c r="U36" s="78"/>
      <c r="V36" s="54"/>
      <c r="W36" s="54"/>
      <c r="Y36" s="78"/>
      <c r="Z36" s="79"/>
      <c r="AA36" s="77"/>
      <c r="AB36" s="54"/>
      <c r="AC36" s="78"/>
      <c r="AD36" s="79"/>
      <c r="AE36" s="78"/>
      <c r="AF36" s="78"/>
      <c r="AG36" s="54"/>
      <c r="AH36" s="54"/>
      <c r="AJ36" s="78"/>
      <c r="AK36" s="79"/>
      <c r="AL36" s="77"/>
      <c r="AM36" s="54"/>
      <c r="AN36" s="78"/>
      <c r="AO36" s="79"/>
      <c r="AP36" s="78"/>
      <c r="AQ36" s="78"/>
      <c r="AR36" s="54"/>
      <c r="AS36" s="54"/>
      <c r="AU36" s="77"/>
      <c r="AV36" s="77"/>
      <c r="AW36" s="78"/>
      <c r="AX36" s="54">
        <f t="shared" si="4"/>
        <v>22</v>
      </c>
    </row>
    <row r="37" spans="2:50" ht="13.2" customHeight="1">
      <c r="B37" s="77" t="str">
        <f t="shared" si="5"/>
        <v>山田　晃司</v>
      </c>
      <c r="C37" s="78"/>
      <c r="D37" s="79"/>
      <c r="E37" s="77"/>
      <c r="F37" s="54"/>
      <c r="G37" s="78"/>
      <c r="H37" s="79"/>
      <c r="I37" s="78"/>
      <c r="J37" s="78"/>
      <c r="K37" s="54"/>
      <c r="L37" s="54"/>
      <c r="N37" s="78"/>
      <c r="O37" s="79"/>
      <c r="P37" s="77"/>
      <c r="Q37" s="54"/>
      <c r="R37" s="78"/>
      <c r="S37" s="79"/>
      <c r="T37" s="78"/>
      <c r="U37" s="78"/>
      <c r="V37" s="54"/>
      <c r="W37" s="54"/>
      <c r="Y37" s="78"/>
      <c r="Z37" s="79"/>
      <c r="AA37" s="77"/>
      <c r="AB37" s="54"/>
      <c r="AC37" s="78"/>
      <c r="AD37" s="79"/>
      <c r="AE37" s="78"/>
      <c r="AF37" s="78"/>
      <c r="AG37" s="54"/>
      <c r="AH37" s="54"/>
      <c r="AJ37" s="78"/>
      <c r="AK37" s="79"/>
      <c r="AL37" s="77"/>
      <c r="AM37" s="54"/>
      <c r="AN37" s="78"/>
      <c r="AO37" s="79"/>
      <c r="AP37" s="78"/>
      <c r="AQ37" s="78"/>
      <c r="AR37" s="54"/>
      <c r="AS37" s="54"/>
      <c r="AU37" s="77"/>
      <c r="AV37" s="77"/>
      <c r="AW37" s="78"/>
      <c r="AX37" s="54">
        <f t="shared" si="4"/>
        <v>5</v>
      </c>
    </row>
    <row r="38" spans="2:50" ht="13.2" customHeight="1" thickBot="1">
      <c r="B38" s="69" t="str">
        <f t="shared" si="5"/>
        <v>谷野　晋平</v>
      </c>
      <c r="C38" s="57"/>
      <c r="D38" s="107"/>
      <c r="E38" s="81"/>
      <c r="F38" s="65"/>
      <c r="G38" s="57"/>
      <c r="H38" s="107"/>
      <c r="I38" s="57"/>
      <c r="J38" s="57"/>
      <c r="K38" s="65"/>
      <c r="L38" s="65"/>
      <c r="N38" s="57"/>
      <c r="O38" s="107"/>
      <c r="P38" s="81"/>
      <c r="Q38" s="65"/>
      <c r="R38" s="57"/>
      <c r="S38" s="107"/>
      <c r="T38" s="57"/>
      <c r="U38" s="57"/>
      <c r="V38" s="65"/>
      <c r="W38" s="65"/>
      <c r="Y38" s="57"/>
      <c r="Z38" s="107"/>
      <c r="AA38" s="81"/>
      <c r="AB38" s="65"/>
      <c r="AC38" s="57"/>
      <c r="AD38" s="107"/>
      <c r="AE38" s="57"/>
      <c r="AF38" s="57"/>
      <c r="AG38" s="65"/>
      <c r="AH38" s="65"/>
      <c r="AJ38" s="57"/>
      <c r="AK38" s="107"/>
      <c r="AL38" s="81"/>
      <c r="AM38" s="65"/>
      <c r="AN38" s="57"/>
      <c r="AO38" s="107"/>
      <c r="AP38" s="57"/>
      <c r="AQ38" s="57"/>
      <c r="AR38" s="65"/>
      <c r="AS38" s="65"/>
      <c r="AU38" s="81"/>
      <c r="AV38" s="81"/>
      <c r="AW38" s="57"/>
      <c r="AX38" s="65">
        <f t="shared" si="4"/>
        <v>0</v>
      </c>
    </row>
  </sheetData>
  <mergeCells count="31">
    <mergeCell ref="AP2:AQ2"/>
    <mergeCell ref="T2:U2"/>
    <mergeCell ref="V2:W2"/>
    <mergeCell ref="O21:S21"/>
    <mergeCell ref="T21:U21"/>
    <mergeCell ref="V21:W21"/>
    <mergeCell ref="O2:S2"/>
    <mergeCell ref="D2:H2"/>
    <mergeCell ref="I2:J2"/>
    <mergeCell ref="B21:B22"/>
    <mergeCell ref="K21:L21"/>
    <mergeCell ref="K2:L2"/>
    <mergeCell ref="B2:B3"/>
    <mergeCell ref="D21:H21"/>
    <mergeCell ref="I21:J21"/>
    <mergeCell ref="AX21:AX22"/>
    <mergeCell ref="AU21:AU22"/>
    <mergeCell ref="AR2:AS2"/>
    <mergeCell ref="Z21:AD21"/>
    <mergeCell ref="AE21:AF21"/>
    <mergeCell ref="AG21:AH21"/>
    <mergeCell ref="AK21:AO21"/>
    <mergeCell ref="AP21:AQ21"/>
    <mergeCell ref="AR21:AS21"/>
    <mergeCell ref="Z2:AD2"/>
    <mergeCell ref="AE2:AF2"/>
    <mergeCell ref="AG2:AH2"/>
    <mergeCell ref="AK2:AO2"/>
    <mergeCell ref="AW21:AW22"/>
    <mergeCell ref="AV21:AV22"/>
    <mergeCell ref="AU2:AW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38"/>
  <sheetViews>
    <sheetView workbookViewId="0">
      <selection activeCell="H18" sqref="H18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4" width="3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2" width="3" style="1" customWidth="1"/>
    <col min="13" max="13" width="5.88671875" style="1" bestFit="1" customWidth="1"/>
    <col min="14" max="14" width="6.33203125" style="1" customWidth="1"/>
    <col min="15" max="15" width="6.33203125" style="1" bestFit="1" customWidth="1"/>
    <col min="16" max="16" width="4.21875" style="1" customWidth="1"/>
    <col min="17" max="17" width="7.21875" style="1" customWidth="1"/>
    <col min="18" max="18" width="1.109375" style="1" customWidth="1"/>
    <col min="19" max="20" width="3" style="1" customWidth="1"/>
    <col min="21" max="21" width="5.88671875" style="1" bestFit="1" customWidth="1"/>
    <col min="22" max="22" width="6.33203125" style="1" customWidth="1"/>
    <col min="23" max="23" width="6.33203125" style="1" bestFit="1" customWidth="1"/>
    <col min="24" max="24" width="4.21875" style="1" customWidth="1"/>
    <col min="25" max="25" width="7.21875" style="1" customWidth="1"/>
    <col min="26" max="26" width="1.109375" style="1" customWidth="1"/>
    <col min="27" max="28" width="3" style="1" customWidth="1"/>
    <col min="29" max="29" width="5.88671875" style="1" bestFit="1" customWidth="1"/>
    <col min="30" max="30" width="6.33203125" style="1" customWidth="1"/>
    <col min="31" max="31" width="6.33203125" style="1" bestFit="1" customWidth="1"/>
    <col min="32" max="32" width="4.21875" style="1" customWidth="1"/>
    <col min="33" max="33" width="7.21875" style="1" customWidth="1"/>
    <col min="34" max="34" width="1.109375" style="1" customWidth="1"/>
    <col min="35" max="35" width="8.88671875" style="1" customWidth="1"/>
    <col min="36" max="16384" width="8.88671875" style="1"/>
  </cols>
  <sheetData>
    <row r="1" spans="2:37" ht="13.2" customHeight="1" thickBot="1">
      <c r="J1" s="2"/>
      <c r="R1" s="2"/>
      <c r="Z1" s="2"/>
    </row>
    <row r="2" spans="2:37" ht="13.2" customHeight="1" thickBot="1">
      <c r="B2" s="145"/>
      <c r="C2" s="149" t="s">
        <v>77</v>
      </c>
      <c r="D2" s="150"/>
      <c r="E2" s="151"/>
      <c r="F2" s="3" t="s">
        <v>39</v>
      </c>
      <c r="G2" s="4" t="s">
        <v>40</v>
      </c>
      <c r="H2" s="147">
        <v>41657</v>
      </c>
      <c r="I2" s="148"/>
      <c r="J2" s="2"/>
      <c r="K2" s="149" t="s">
        <v>78</v>
      </c>
      <c r="L2" s="150"/>
      <c r="M2" s="151"/>
      <c r="N2" s="3" t="s">
        <v>52</v>
      </c>
      <c r="O2" s="4" t="s">
        <v>40</v>
      </c>
      <c r="P2" s="147">
        <v>41727</v>
      </c>
      <c r="Q2" s="148"/>
      <c r="R2" s="2"/>
      <c r="S2" s="149" t="s">
        <v>81</v>
      </c>
      <c r="T2" s="150"/>
      <c r="U2" s="151"/>
      <c r="V2" s="3" t="s">
        <v>52</v>
      </c>
      <c r="W2" s="4" t="s">
        <v>40</v>
      </c>
      <c r="X2" s="147">
        <v>41748</v>
      </c>
      <c r="Y2" s="148"/>
      <c r="Z2" s="2"/>
      <c r="AA2" s="149" t="s">
        <v>80</v>
      </c>
      <c r="AB2" s="150"/>
      <c r="AC2" s="151"/>
      <c r="AD2" s="3" t="s">
        <v>52</v>
      </c>
      <c r="AE2" s="4" t="s">
        <v>40</v>
      </c>
      <c r="AF2" s="147">
        <v>41783</v>
      </c>
      <c r="AG2" s="148"/>
      <c r="AI2" s="152" t="s">
        <v>42</v>
      </c>
      <c r="AJ2" s="153"/>
      <c r="AK2" s="154"/>
    </row>
    <row r="3" spans="2:37" ht="13.2" customHeight="1" thickBot="1">
      <c r="B3" s="146"/>
      <c r="C3" s="5" t="s">
        <v>33</v>
      </c>
      <c r="D3" s="6" t="s">
        <v>34</v>
      </c>
      <c r="E3" s="7" t="s">
        <v>9</v>
      </c>
      <c r="F3" s="8" t="s">
        <v>53</v>
      </c>
      <c r="G3" s="9" t="s">
        <v>13</v>
      </c>
      <c r="H3" s="10" t="s">
        <v>14</v>
      </c>
      <c r="I3" s="11" t="s">
        <v>12</v>
      </c>
      <c r="J3" s="2"/>
      <c r="K3" s="5" t="s">
        <v>33</v>
      </c>
      <c r="L3" s="6" t="s">
        <v>34</v>
      </c>
      <c r="M3" s="7" t="s">
        <v>9</v>
      </c>
      <c r="N3" s="8" t="s">
        <v>53</v>
      </c>
      <c r="O3" s="9" t="s">
        <v>13</v>
      </c>
      <c r="P3" s="10" t="s">
        <v>14</v>
      </c>
      <c r="Q3" s="11" t="s">
        <v>12</v>
      </c>
      <c r="R3" s="2"/>
      <c r="S3" s="5" t="s">
        <v>33</v>
      </c>
      <c r="T3" s="6" t="s">
        <v>34</v>
      </c>
      <c r="U3" s="7" t="s">
        <v>9</v>
      </c>
      <c r="V3" s="8" t="s">
        <v>53</v>
      </c>
      <c r="W3" s="9" t="s">
        <v>13</v>
      </c>
      <c r="X3" s="10" t="s">
        <v>14</v>
      </c>
      <c r="Y3" s="11" t="s">
        <v>12</v>
      </c>
      <c r="Z3" s="2"/>
      <c r="AA3" s="5" t="s">
        <v>33</v>
      </c>
      <c r="AB3" s="6" t="s">
        <v>34</v>
      </c>
      <c r="AC3" s="7" t="s">
        <v>9</v>
      </c>
      <c r="AD3" s="8" t="s">
        <v>53</v>
      </c>
      <c r="AE3" s="9" t="s">
        <v>13</v>
      </c>
      <c r="AF3" s="10" t="s">
        <v>14</v>
      </c>
      <c r="AG3" s="11" t="s">
        <v>12</v>
      </c>
      <c r="AI3" s="100" t="s">
        <v>45</v>
      </c>
      <c r="AJ3" s="87" t="s">
        <v>55</v>
      </c>
      <c r="AK3" s="56" t="s">
        <v>41</v>
      </c>
    </row>
    <row r="4" spans="2:37" ht="13.2" customHeight="1">
      <c r="B4" s="12" t="str">
        <f>ランキング!C5</f>
        <v>林　隆行</v>
      </c>
      <c r="C4" s="13">
        <v>6</v>
      </c>
      <c r="D4" s="14">
        <v>4</v>
      </c>
      <c r="E4" s="15">
        <v>10</v>
      </c>
      <c r="F4" s="12"/>
      <c r="G4" s="13"/>
      <c r="H4" s="14">
        <v>2</v>
      </c>
      <c r="I4" s="16">
        <v>10</v>
      </c>
      <c r="J4" s="2"/>
      <c r="K4" s="13">
        <v>5</v>
      </c>
      <c r="L4" s="14">
        <v>1</v>
      </c>
      <c r="M4" s="15">
        <v>10</v>
      </c>
      <c r="N4" s="12"/>
      <c r="O4" s="13"/>
      <c r="P4" s="14">
        <v>2</v>
      </c>
      <c r="Q4" s="16">
        <v>10</v>
      </c>
      <c r="R4" s="2"/>
      <c r="S4" s="13"/>
      <c r="T4" s="14"/>
      <c r="U4" s="15"/>
      <c r="V4" s="12"/>
      <c r="W4" s="13"/>
      <c r="X4" s="14"/>
      <c r="Y4" s="16"/>
      <c r="Z4" s="2"/>
      <c r="AA4" s="13"/>
      <c r="AB4" s="14"/>
      <c r="AC4" s="15"/>
      <c r="AD4" s="12"/>
      <c r="AE4" s="13"/>
      <c r="AF4" s="14"/>
      <c r="AG4" s="16"/>
      <c r="AI4" s="69">
        <f t="shared" ref="AI4:AI19" si="0">SUM(C4,K4,S4,AA4,C23,K23,S23,AA23)</f>
        <v>11</v>
      </c>
      <c r="AJ4" s="83">
        <f t="shared" ref="AJ4:AJ19" si="1">SUM(D4,L4,T4,AB4,D23,L23,T23,AB23)</f>
        <v>5</v>
      </c>
      <c r="AK4" s="94">
        <f>AI4/(AI4+AJ4)</f>
        <v>0.6875</v>
      </c>
    </row>
    <row r="5" spans="2:37" ht="13.2" customHeight="1">
      <c r="B5" s="12" t="str">
        <f>ランキング!C6</f>
        <v>白戸　玲人</v>
      </c>
      <c r="C5" s="18"/>
      <c r="D5" s="19"/>
      <c r="E5" s="20"/>
      <c r="F5" s="17"/>
      <c r="G5" s="18"/>
      <c r="H5" s="19"/>
      <c r="I5" s="21"/>
      <c r="J5" s="2"/>
      <c r="K5" s="18">
        <v>5</v>
      </c>
      <c r="L5" s="19">
        <v>1</v>
      </c>
      <c r="M5" s="20">
        <v>10</v>
      </c>
      <c r="N5" s="17"/>
      <c r="O5" s="18"/>
      <c r="P5" s="19"/>
      <c r="Q5" s="21">
        <v>10</v>
      </c>
      <c r="R5" s="2"/>
      <c r="S5" s="18"/>
      <c r="T5" s="19"/>
      <c r="U5" s="20"/>
      <c r="V5" s="17"/>
      <c r="W5" s="18"/>
      <c r="X5" s="19"/>
      <c r="Y5" s="21"/>
      <c r="Z5" s="2"/>
      <c r="AA5" s="18"/>
      <c r="AB5" s="19"/>
      <c r="AC5" s="20"/>
      <c r="AD5" s="17"/>
      <c r="AE5" s="18"/>
      <c r="AF5" s="19"/>
      <c r="AG5" s="21"/>
      <c r="AI5" s="77">
        <f t="shared" si="0"/>
        <v>5</v>
      </c>
      <c r="AJ5" s="84">
        <f t="shared" si="1"/>
        <v>1</v>
      </c>
      <c r="AK5" s="94">
        <f t="shared" ref="AK5:AK18" si="2">AI5/(AI5+AJ5)</f>
        <v>0.83333333333333337</v>
      </c>
    </row>
    <row r="6" spans="2:37" ht="13.2" customHeight="1">
      <c r="B6" s="12" t="str">
        <f>ランキング!C7</f>
        <v>吉向　翔平</v>
      </c>
      <c r="C6" s="18">
        <v>8</v>
      </c>
      <c r="D6" s="19">
        <v>2</v>
      </c>
      <c r="E6" s="20">
        <v>10</v>
      </c>
      <c r="F6" s="17">
        <v>10</v>
      </c>
      <c r="G6" s="18"/>
      <c r="H6" s="19"/>
      <c r="I6" s="21">
        <v>10</v>
      </c>
      <c r="J6" s="2"/>
      <c r="K6" s="18">
        <v>5</v>
      </c>
      <c r="L6" s="19">
        <v>1</v>
      </c>
      <c r="M6" s="20">
        <v>10</v>
      </c>
      <c r="N6" s="17">
        <v>20</v>
      </c>
      <c r="O6" s="18"/>
      <c r="P6" s="19"/>
      <c r="Q6" s="21">
        <v>10</v>
      </c>
      <c r="R6" s="2"/>
      <c r="S6" s="18"/>
      <c r="T6" s="19"/>
      <c r="U6" s="20"/>
      <c r="V6" s="17"/>
      <c r="W6" s="18"/>
      <c r="X6" s="19"/>
      <c r="Y6" s="21"/>
      <c r="Z6" s="2"/>
      <c r="AA6" s="18"/>
      <c r="AB6" s="19"/>
      <c r="AC6" s="20"/>
      <c r="AD6" s="17"/>
      <c r="AE6" s="18"/>
      <c r="AF6" s="19"/>
      <c r="AG6" s="21"/>
      <c r="AI6" s="77">
        <f t="shared" si="0"/>
        <v>13</v>
      </c>
      <c r="AJ6" s="84">
        <f t="shared" si="1"/>
        <v>3</v>
      </c>
      <c r="AK6" s="94">
        <f t="shared" si="2"/>
        <v>0.8125</v>
      </c>
    </row>
    <row r="7" spans="2:37" ht="13.2" customHeight="1">
      <c r="B7" s="12" t="str">
        <f>ランキング!C8</f>
        <v>近藤　拓馬</v>
      </c>
      <c r="C7" s="18">
        <v>5</v>
      </c>
      <c r="D7" s="19">
        <v>5</v>
      </c>
      <c r="E7" s="20"/>
      <c r="F7" s="17"/>
      <c r="G7" s="18"/>
      <c r="H7" s="19">
        <v>2</v>
      </c>
      <c r="I7" s="21">
        <v>10</v>
      </c>
      <c r="J7" s="2"/>
      <c r="K7" s="18">
        <v>4</v>
      </c>
      <c r="L7" s="19">
        <v>2</v>
      </c>
      <c r="M7" s="20">
        <v>10</v>
      </c>
      <c r="N7" s="17"/>
      <c r="O7" s="18"/>
      <c r="P7" s="19"/>
      <c r="Q7" s="21">
        <v>10</v>
      </c>
      <c r="R7" s="2"/>
      <c r="S7" s="18"/>
      <c r="T7" s="19"/>
      <c r="U7" s="20"/>
      <c r="V7" s="17"/>
      <c r="W7" s="18"/>
      <c r="X7" s="19"/>
      <c r="Y7" s="21"/>
      <c r="Z7" s="2"/>
      <c r="AA7" s="18"/>
      <c r="AB7" s="19"/>
      <c r="AC7" s="20"/>
      <c r="AD7" s="17"/>
      <c r="AE7" s="18"/>
      <c r="AF7" s="19"/>
      <c r="AG7" s="21"/>
      <c r="AI7" s="77">
        <f t="shared" si="0"/>
        <v>9</v>
      </c>
      <c r="AJ7" s="84">
        <f t="shared" si="1"/>
        <v>7</v>
      </c>
      <c r="AK7" s="94">
        <f t="shared" si="2"/>
        <v>0.5625</v>
      </c>
    </row>
    <row r="8" spans="2:37" ht="13.2" customHeight="1">
      <c r="B8" s="12" t="str">
        <f>ランキング!C9</f>
        <v>金澤　茂昌</v>
      </c>
      <c r="C8" s="18">
        <v>6</v>
      </c>
      <c r="D8" s="19">
        <v>4</v>
      </c>
      <c r="E8" s="20">
        <v>10</v>
      </c>
      <c r="F8" s="17"/>
      <c r="G8" s="18"/>
      <c r="H8" s="19"/>
      <c r="I8" s="21">
        <v>10</v>
      </c>
      <c r="J8" s="2"/>
      <c r="K8" s="18">
        <v>3</v>
      </c>
      <c r="L8" s="19">
        <v>3</v>
      </c>
      <c r="M8" s="20"/>
      <c r="N8" s="17"/>
      <c r="O8" s="18"/>
      <c r="P8" s="19"/>
      <c r="Q8" s="21">
        <v>10</v>
      </c>
      <c r="R8" s="2"/>
      <c r="S8" s="18"/>
      <c r="T8" s="19"/>
      <c r="U8" s="20"/>
      <c r="V8" s="17"/>
      <c r="W8" s="18"/>
      <c r="X8" s="19"/>
      <c r="Y8" s="21"/>
      <c r="Z8" s="2"/>
      <c r="AA8" s="18"/>
      <c r="AB8" s="19"/>
      <c r="AC8" s="20"/>
      <c r="AD8" s="17"/>
      <c r="AE8" s="18"/>
      <c r="AF8" s="19"/>
      <c r="AG8" s="21"/>
      <c r="AI8" s="77">
        <f t="shared" si="0"/>
        <v>9</v>
      </c>
      <c r="AJ8" s="84">
        <f t="shared" si="1"/>
        <v>7</v>
      </c>
      <c r="AK8" s="94">
        <f t="shared" si="2"/>
        <v>0.5625</v>
      </c>
    </row>
    <row r="9" spans="2:37" ht="13.2" customHeight="1">
      <c r="B9" s="12" t="str">
        <f>ランキング!C10</f>
        <v>植田　慎也</v>
      </c>
      <c r="C9" s="18">
        <v>4</v>
      </c>
      <c r="D9" s="19">
        <v>6</v>
      </c>
      <c r="E9" s="20">
        <v>-3</v>
      </c>
      <c r="F9" s="17"/>
      <c r="G9" s="18"/>
      <c r="H9" s="19"/>
      <c r="I9" s="21">
        <v>10</v>
      </c>
      <c r="J9" s="2"/>
      <c r="K9" s="18"/>
      <c r="L9" s="19"/>
      <c r="M9" s="20"/>
      <c r="N9" s="17"/>
      <c r="O9" s="18"/>
      <c r="P9" s="19"/>
      <c r="Q9" s="21">
        <v>10</v>
      </c>
      <c r="R9" s="2"/>
      <c r="S9" s="18"/>
      <c r="T9" s="19"/>
      <c r="U9" s="20"/>
      <c r="V9" s="17"/>
      <c r="W9" s="18"/>
      <c r="X9" s="19"/>
      <c r="Y9" s="21"/>
      <c r="Z9" s="2"/>
      <c r="AA9" s="18"/>
      <c r="AB9" s="19"/>
      <c r="AC9" s="20"/>
      <c r="AD9" s="17"/>
      <c r="AE9" s="18"/>
      <c r="AF9" s="19"/>
      <c r="AG9" s="21"/>
      <c r="AI9" s="77">
        <f t="shared" si="0"/>
        <v>4</v>
      </c>
      <c r="AJ9" s="84">
        <f t="shared" si="1"/>
        <v>6</v>
      </c>
      <c r="AK9" s="94">
        <f t="shared" si="2"/>
        <v>0.4</v>
      </c>
    </row>
    <row r="10" spans="2:37" ht="13.2" customHeight="1">
      <c r="B10" s="12" t="str">
        <f>ランキング!C11</f>
        <v>斉藤　裕児</v>
      </c>
      <c r="C10" s="18">
        <v>3</v>
      </c>
      <c r="D10" s="19">
        <v>7</v>
      </c>
      <c r="E10" s="20">
        <v>-3</v>
      </c>
      <c r="F10" s="17"/>
      <c r="G10" s="18"/>
      <c r="H10" s="19"/>
      <c r="I10" s="21">
        <v>10</v>
      </c>
      <c r="J10" s="2"/>
      <c r="K10" s="18"/>
      <c r="L10" s="19"/>
      <c r="M10" s="20"/>
      <c r="N10" s="17"/>
      <c r="O10" s="18"/>
      <c r="P10" s="19"/>
      <c r="Q10" s="21" t="s">
        <v>87</v>
      </c>
      <c r="R10" s="2"/>
      <c r="S10" s="18"/>
      <c r="T10" s="19"/>
      <c r="U10" s="20"/>
      <c r="V10" s="17"/>
      <c r="W10" s="18"/>
      <c r="X10" s="19"/>
      <c r="Y10" s="21"/>
      <c r="Z10" s="2"/>
      <c r="AA10" s="18"/>
      <c r="AB10" s="19"/>
      <c r="AC10" s="20"/>
      <c r="AD10" s="17"/>
      <c r="AE10" s="18"/>
      <c r="AF10" s="19"/>
      <c r="AG10" s="21"/>
      <c r="AI10" s="77">
        <f t="shared" si="0"/>
        <v>3</v>
      </c>
      <c r="AJ10" s="84">
        <f t="shared" si="1"/>
        <v>7</v>
      </c>
      <c r="AK10" s="94">
        <f t="shared" si="2"/>
        <v>0.3</v>
      </c>
    </row>
    <row r="11" spans="2:37" ht="13.2" customHeight="1">
      <c r="B11" s="12" t="str">
        <f>ランキング!C12</f>
        <v>長谷川　進</v>
      </c>
      <c r="C11" s="18"/>
      <c r="D11" s="19"/>
      <c r="E11" s="20"/>
      <c r="F11" s="17"/>
      <c r="G11" s="18"/>
      <c r="H11" s="19"/>
      <c r="I11" s="21"/>
      <c r="J11" s="2"/>
      <c r="K11" s="18"/>
      <c r="L11" s="19"/>
      <c r="M11" s="20"/>
      <c r="N11" s="17"/>
      <c r="O11" s="18"/>
      <c r="P11" s="19"/>
      <c r="Q11" s="21">
        <v>10</v>
      </c>
      <c r="R11" s="2"/>
      <c r="S11" s="18"/>
      <c r="T11" s="19"/>
      <c r="U11" s="20"/>
      <c r="V11" s="17"/>
      <c r="W11" s="18"/>
      <c r="X11" s="19"/>
      <c r="Y11" s="21"/>
      <c r="Z11" s="2"/>
      <c r="AA11" s="18"/>
      <c r="AB11" s="19"/>
      <c r="AC11" s="20"/>
      <c r="AD11" s="17"/>
      <c r="AE11" s="18"/>
      <c r="AF11" s="19"/>
      <c r="AG11" s="21"/>
      <c r="AI11" s="77">
        <f t="shared" si="0"/>
        <v>0</v>
      </c>
      <c r="AJ11" s="84">
        <f t="shared" si="1"/>
        <v>0</v>
      </c>
      <c r="AK11" s="94" t="e">
        <f t="shared" si="2"/>
        <v>#DIV/0!</v>
      </c>
    </row>
    <row r="12" spans="2:37" ht="13.2" customHeight="1">
      <c r="B12" s="12" t="str">
        <f>ランキング!C13</f>
        <v>宮野　早織</v>
      </c>
      <c r="C12" s="18">
        <v>3</v>
      </c>
      <c r="D12" s="19">
        <v>7</v>
      </c>
      <c r="E12" s="20">
        <v>-3</v>
      </c>
      <c r="F12" s="17"/>
      <c r="G12" s="18"/>
      <c r="H12" s="19"/>
      <c r="I12" s="21">
        <v>10</v>
      </c>
      <c r="J12" s="2"/>
      <c r="K12" s="18">
        <v>0</v>
      </c>
      <c r="L12" s="53">
        <v>6</v>
      </c>
      <c r="M12" s="20">
        <v>-5</v>
      </c>
      <c r="N12" s="17"/>
      <c r="O12" s="18"/>
      <c r="P12" s="19"/>
      <c r="Q12" s="21">
        <v>10</v>
      </c>
      <c r="R12" s="2"/>
      <c r="S12" s="18"/>
      <c r="T12" s="19"/>
      <c r="U12" s="20"/>
      <c r="V12" s="17"/>
      <c r="W12" s="18"/>
      <c r="X12" s="19"/>
      <c r="Y12" s="21"/>
      <c r="Z12" s="2"/>
      <c r="AA12" s="18"/>
      <c r="AB12" s="19"/>
      <c r="AC12" s="20"/>
      <c r="AD12" s="17"/>
      <c r="AE12" s="18"/>
      <c r="AF12" s="19"/>
      <c r="AG12" s="21"/>
      <c r="AI12" s="77">
        <f t="shared" si="0"/>
        <v>3</v>
      </c>
      <c r="AJ12" s="84">
        <f t="shared" si="1"/>
        <v>13</v>
      </c>
      <c r="AK12" s="94">
        <f t="shared" si="2"/>
        <v>0.1875</v>
      </c>
    </row>
    <row r="13" spans="2:37" ht="13.2" customHeight="1">
      <c r="B13" s="12" t="str">
        <f>ランキング!C14</f>
        <v>斉藤　大輔</v>
      </c>
      <c r="C13" s="18"/>
      <c r="D13" s="19"/>
      <c r="E13" s="20"/>
      <c r="F13" s="17"/>
      <c r="G13" s="18"/>
      <c r="H13" s="19"/>
      <c r="I13" s="21"/>
      <c r="J13" s="2"/>
      <c r="K13" s="18"/>
      <c r="L13" s="19"/>
      <c r="M13" s="20"/>
      <c r="N13" s="17"/>
      <c r="O13" s="18"/>
      <c r="P13" s="19"/>
      <c r="Q13" s="21"/>
      <c r="R13" s="2"/>
      <c r="S13" s="18"/>
      <c r="T13" s="19"/>
      <c r="U13" s="20"/>
      <c r="V13" s="17"/>
      <c r="W13" s="18"/>
      <c r="X13" s="19"/>
      <c r="Y13" s="21"/>
      <c r="Z13" s="2"/>
      <c r="AA13" s="18"/>
      <c r="AB13" s="19"/>
      <c r="AC13" s="20"/>
      <c r="AD13" s="17"/>
      <c r="AE13" s="18"/>
      <c r="AF13" s="19"/>
      <c r="AG13" s="21"/>
      <c r="AI13" s="77">
        <f t="shared" si="0"/>
        <v>0</v>
      </c>
      <c r="AJ13" s="84">
        <f t="shared" si="1"/>
        <v>0</v>
      </c>
      <c r="AK13" s="94" t="e">
        <f t="shared" si="2"/>
        <v>#DIV/0!</v>
      </c>
    </row>
    <row r="14" spans="2:37" ht="13.2" customHeight="1">
      <c r="B14" s="12" t="str">
        <f>ランキング!C15</f>
        <v>鷲尾　隆杜</v>
      </c>
      <c r="C14" s="18"/>
      <c r="D14" s="19"/>
      <c r="E14" s="20"/>
      <c r="F14" s="17"/>
      <c r="G14" s="18"/>
      <c r="H14" s="19"/>
      <c r="I14" s="21"/>
      <c r="J14" s="2"/>
      <c r="K14" s="18"/>
      <c r="L14" s="19"/>
      <c r="M14" s="20"/>
      <c r="N14" s="17"/>
      <c r="O14" s="18"/>
      <c r="P14" s="19"/>
      <c r="Q14" s="21"/>
      <c r="R14" s="2"/>
      <c r="S14" s="18"/>
      <c r="T14" s="19"/>
      <c r="U14" s="20"/>
      <c r="V14" s="17"/>
      <c r="W14" s="18"/>
      <c r="X14" s="19"/>
      <c r="Y14" s="21"/>
      <c r="Z14" s="2"/>
      <c r="AA14" s="18"/>
      <c r="AB14" s="19"/>
      <c r="AC14" s="20"/>
      <c r="AD14" s="17"/>
      <c r="AE14" s="18"/>
      <c r="AF14" s="19"/>
      <c r="AG14" s="21"/>
      <c r="AI14" s="77">
        <f t="shared" si="0"/>
        <v>0</v>
      </c>
      <c r="AJ14" s="84">
        <f t="shared" si="1"/>
        <v>0</v>
      </c>
      <c r="AK14" s="94" t="e">
        <f t="shared" si="2"/>
        <v>#DIV/0!</v>
      </c>
    </row>
    <row r="15" spans="2:37" ht="13.2" customHeight="1">
      <c r="B15" s="12" t="str">
        <f>ランキング!C16</f>
        <v>山田　晋之</v>
      </c>
      <c r="C15" s="18"/>
      <c r="D15" s="19"/>
      <c r="E15" s="20"/>
      <c r="F15" s="17"/>
      <c r="G15" s="18"/>
      <c r="H15" s="19"/>
      <c r="I15" s="21"/>
      <c r="J15" s="2"/>
      <c r="K15" s="18">
        <v>2</v>
      </c>
      <c r="L15" s="19">
        <v>4</v>
      </c>
      <c r="M15" s="20">
        <v>-3</v>
      </c>
      <c r="N15" s="17"/>
      <c r="O15" s="18"/>
      <c r="P15" s="19"/>
      <c r="Q15" s="21">
        <v>10</v>
      </c>
      <c r="R15" s="2"/>
      <c r="S15" s="18"/>
      <c r="T15" s="19"/>
      <c r="U15" s="20"/>
      <c r="V15" s="17"/>
      <c r="W15" s="18"/>
      <c r="X15" s="19"/>
      <c r="Y15" s="21"/>
      <c r="Z15" s="2"/>
      <c r="AA15" s="18"/>
      <c r="AB15" s="19"/>
      <c r="AC15" s="20"/>
      <c r="AD15" s="17"/>
      <c r="AE15" s="18"/>
      <c r="AF15" s="19"/>
      <c r="AG15" s="21"/>
      <c r="AI15" s="77">
        <f t="shared" si="0"/>
        <v>2</v>
      </c>
      <c r="AJ15" s="84">
        <f t="shared" si="1"/>
        <v>4</v>
      </c>
      <c r="AK15" s="94">
        <f t="shared" si="2"/>
        <v>0.33333333333333331</v>
      </c>
    </row>
    <row r="16" spans="2:37" ht="13.2" customHeight="1">
      <c r="B16" s="12" t="str">
        <f>ランキング!C17</f>
        <v>水田　賢宏</v>
      </c>
      <c r="C16" s="18"/>
      <c r="D16" s="19"/>
      <c r="E16" s="20"/>
      <c r="F16" s="17"/>
      <c r="G16" s="18"/>
      <c r="H16" s="19"/>
      <c r="I16" s="21"/>
      <c r="J16" s="2"/>
      <c r="K16" s="18"/>
      <c r="L16" s="19"/>
      <c r="M16" s="20"/>
      <c r="N16" s="17"/>
      <c r="O16" s="18"/>
      <c r="P16" s="19"/>
      <c r="Q16" s="21">
        <v>10</v>
      </c>
      <c r="R16" s="2"/>
      <c r="S16" s="18"/>
      <c r="T16" s="19"/>
      <c r="U16" s="20"/>
      <c r="V16" s="17"/>
      <c r="W16" s="18"/>
      <c r="X16" s="19"/>
      <c r="Y16" s="21"/>
      <c r="Z16" s="2"/>
      <c r="AA16" s="18"/>
      <c r="AB16" s="19"/>
      <c r="AC16" s="20"/>
      <c r="AD16" s="17"/>
      <c r="AE16" s="18"/>
      <c r="AF16" s="19"/>
      <c r="AG16" s="21"/>
      <c r="AI16" s="77">
        <f t="shared" si="0"/>
        <v>0</v>
      </c>
      <c r="AJ16" s="84">
        <f t="shared" si="1"/>
        <v>0</v>
      </c>
      <c r="AK16" s="94" t="e">
        <f t="shared" si="2"/>
        <v>#DIV/0!</v>
      </c>
    </row>
    <row r="17" spans="2:37" ht="13.2" customHeight="1">
      <c r="B17" s="12" t="str">
        <f>ランキング!C18</f>
        <v>岩本　剛</v>
      </c>
      <c r="C17" s="18"/>
      <c r="D17" s="19"/>
      <c r="E17" s="20"/>
      <c r="F17" s="17"/>
      <c r="G17" s="18"/>
      <c r="H17" s="19"/>
      <c r="I17" s="21"/>
      <c r="J17" s="2"/>
      <c r="K17" s="18"/>
      <c r="L17" s="19"/>
      <c r="M17" s="20"/>
      <c r="N17" s="17"/>
      <c r="O17" s="18"/>
      <c r="P17" s="19"/>
      <c r="Q17" s="21">
        <v>10</v>
      </c>
      <c r="R17" s="2"/>
      <c r="S17" s="18"/>
      <c r="T17" s="19"/>
      <c r="U17" s="20"/>
      <c r="V17" s="17"/>
      <c r="W17" s="18"/>
      <c r="X17" s="19"/>
      <c r="Y17" s="21"/>
      <c r="Z17" s="2"/>
      <c r="AA17" s="18"/>
      <c r="AB17" s="19"/>
      <c r="AC17" s="20"/>
      <c r="AD17" s="17"/>
      <c r="AE17" s="18"/>
      <c r="AF17" s="19"/>
      <c r="AG17" s="21"/>
      <c r="AI17" s="77">
        <f t="shared" si="0"/>
        <v>0</v>
      </c>
      <c r="AJ17" s="84">
        <f t="shared" si="1"/>
        <v>0</v>
      </c>
      <c r="AK17" s="94" t="e">
        <f t="shared" si="2"/>
        <v>#DIV/0!</v>
      </c>
    </row>
    <row r="18" spans="2:37" ht="13.2" customHeight="1">
      <c r="B18" s="17" t="str">
        <f>ランキング!C19</f>
        <v>山田　晃司</v>
      </c>
      <c r="C18" s="18"/>
      <c r="D18" s="19"/>
      <c r="E18" s="20"/>
      <c r="F18" s="17"/>
      <c r="G18" s="18"/>
      <c r="H18" s="19"/>
      <c r="I18" s="21"/>
      <c r="J18" s="2"/>
      <c r="K18" s="18"/>
      <c r="L18" s="19"/>
      <c r="M18" s="20"/>
      <c r="N18" s="17"/>
      <c r="O18" s="18"/>
      <c r="P18" s="19"/>
      <c r="Q18" s="21"/>
      <c r="R18" s="2"/>
      <c r="S18" s="18"/>
      <c r="T18" s="19"/>
      <c r="U18" s="20"/>
      <c r="V18" s="17"/>
      <c r="W18" s="18"/>
      <c r="X18" s="19"/>
      <c r="Y18" s="21"/>
      <c r="Z18" s="2"/>
      <c r="AA18" s="18"/>
      <c r="AB18" s="19"/>
      <c r="AC18" s="20"/>
      <c r="AD18" s="17"/>
      <c r="AE18" s="18"/>
      <c r="AF18" s="19"/>
      <c r="AG18" s="21"/>
      <c r="AI18" s="77">
        <f t="shared" si="0"/>
        <v>0</v>
      </c>
      <c r="AJ18" s="84">
        <f t="shared" si="1"/>
        <v>0</v>
      </c>
      <c r="AK18" s="115" t="e">
        <f t="shared" si="2"/>
        <v>#DIV/0!</v>
      </c>
    </row>
    <row r="19" spans="2:37" ht="13.2" customHeight="1" thickBot="1">
      <c r="B19" s="82" t="str">
        <f>ランキング!C20</f>
        <v>谷野　晋平</v>
      </c>
      <c r="C19" s="112"/>
      <c r="D19" s="113"/>
      <c r="E19" s="7"/>
      <c r="F19" s="82"/>
      <c r="G19" s="112"/>
      <c r="H19" s="113"/>
      <c r="I19" s="114"/>
      <c r="J19" s="2"/>
      <c r="K19" s="112"/>
      <c r="L19" s="113"/>
      <c r="M19" s="7"/>
      <c r="N19" s="82"/>
      <c r="O19" s="112"/>
      <c r="P19" s="113"/>
      <c r="Q19" s="114"/>
      <c r="R19" s="2"/>
      <c r="S19" s="112"/>
      <c r="T19" s="113"/>
      <c r="U19" s="7"/>
      <c r="V19" s="82"/>
      <c r="W19" s="112"/>
      <c r="X19" s="113"/>
      <c r="Y19" s="114"/>
      <c r="Z19" s="2"/>
      <c r="AA19" s="112"/>
      <c r="AB19" s="113"/>
      <c r="AC19" s="7"/>
      <c r="AD19" s="82"/>
      <c r="AE19" s="112"/>
      <c r="AF19" s="113"/>
      <c r="AG19" s="114"/>
      <c r="AI19" s="81">
        <f t="shared" si="0"/>
        <v>0</v>
      </c>
      <c r="AJ19" s="110">
        <f t="shared" si="1"/>
        <v>0</v>
      </c>
      <c r="AK19" s="116" t="e">
        <f t="shared" ref="AK19" si="3">AI19/(AI19+AJ19)</f>
        <v>#DIV/0!</v>
      </c>
    </row>
    <row r="20" spans="2:37" ht="13.2" customHeight="1" thickBot="1">
      <c r="J20" s="2"/>
      <c r="R20" s="2"/>
      <c r="Z20" s="2"/>
      <c r="AH20" s="2"/>
    </row>
    <row r="21" spans="2:37" ht="13.2" customHeight="1" thickBot="1">
      <c r="B21" s="145"/>
      <c r="C21" s="149" t="s">
        <v>79</v>
      </c>
      <c r="D21" s="150"/>
      <c r="E21" s="151"/>
      <c r="F21" s="3" t="s">
        <v>52</v>
      </c>
      <c r="G21" s="4" t="s">
        <v>40</v>
      </c>
      <c r="H21" s="147">
        <v>41909</v>
      </c>
      <c r="I21" s="148"/>
      <c r="J21" s="2"/>
      <c r="K21" s="149" t="s">
        <v>82</v>
      </c>
      <c r="L21" s="150"/>
      <c r="M21" s="151"/>
      <c r="N21" s="3" t="s">
        <v>52</v>
      </c>
      <c r="O21" s="4" t="s">
        <v>40</v>
      </c>
      <c r="P21" s="147">
        <v>41937</v>
      </c>
      <c r="Q21" s="148"/>
      <c r="R21" s="2"/>
      <c r="S21" s="149" t="s">
        <v>83</v>
      </c>
      <c r="T21" s="150"/>
      <c r="U21" s="151"/>
      <c r="V21" s="3" t="s">
        <v>52</v>
      </c>
      <c r="W21" s="4" t="s">
        <v>40</v>
      </c>
      <c r="X21" s="147">
        <v>41965</v>
      </c>
      <c r="Y21" s="148"/>
      <c r="Z21" s="2"/>
      <c r="AA21" s="149" t="s">
        <v>84</v>
      </c>
      <c r="AB21" s="150"/>
      <c r="AC21" s="151"/>
      <c r="AD21" s="3" t="s">
        <v>52</v>
      </c>
      <c r="AE21" s="4" t="s">
        <v>40</v>
      </c>
      <c r="AF21" s="147">
        <v>41993</v>
      </c>
      <c r="AG21" s="148"/>
      <c r="AH21" s="2"/>
      <c r="AI21" s="155" t="s">
        <v>54</v>
      </c>
    </row>
    <row r="22" spans="2:37" ht="13.2" customHeight="1" thickBot="1">
      <c r="B22" s="146"/>
      <c r="C22" s="5" t="s">
        <v>33</v>
      </c>
      <c r="D22" s="6" t="s">
        <v>34</v>
      </c>
      <c r="E22" s="7" t="s">
        <v>9</v>
      </c>
      <c r="F22" s="8" t="s">
        <v>53</v>
      </c>
      <c r="G22" s="9" t="s">
        <v>13</v>
      </c>
      <c r="H22" s="10" t="s">
        <v>14</v>
      </c>
      <c r="I22" s="11" t="s">
        <v>12</v>
      </c>
      <c r="J22" s="2"/>
      <c r="K22" s="5" t="s">
        <v>33</v>
      </c>
      <c r="L22" s="6" t="s">
        <v>34</v>
      </c>
      <c r="M22" s="7" t="s">
        <v>9</v>
      </c>
      <c r="N22" s="8" t="s">
        <v>53</v>
      </c>
      <c r="O22" s="9" t="s">
        <v>13</v>
      </c>
      <c r="P22" s="10" t="s">
        <v>14</v>
      </c>
      <c r="Q22" s="11" t="s">
        <v>12</v>
      </c>
      <c r="R22" s="2"/>
      <c r="S22" s="5" t="s">
        <v>33</v>
      </c>
      <c r="T22" s="6" t="s">
        <v>34</v>
      </c>
      <c r="U22" s="7" t="s">
        <v>9</v>
      </c>
      <c r="V22" s="8" t="s">
        <v>53</v>
      </c>
      <c r="W22" s="9" t="s">
        <v>13</v>
      </c>
      <c r="X22" s="10" t="s">
        <v>14</v>
      </c>
      <c r="Y22" s="11" t="s">
        <v>12</v>
      </c>
      <c r="Z22" s="2"/>
      <c r="AA22" s="5" t="s">
        <v>33</v>
      </c>
      <c r="AB22" s="6" t="s">
        <v>34</v>
      </c>
      <c r="AC22" s="7" t="s">
        <v>9</v>
      </c>
      <c r="AD22" s="8" t="s">
        <v>53</v>
      </c>
      <c r="AE22" s="9" t="s">
        <v>13</v>
      </c>
      <c r="AF22" s="10" t="s">
        <v>14</v>
      </c>
      <c r="AG22" s="11" t="s">
        <v>12</v>
      </c>
      <c r="AH22" s="2"/>
      <c r="AI22" s="156"/>
    </row>
    <row r="23" spans="2:37" ht="13.2" customHeight="1">
      <c r="B23" s="12" t="str">
        <f>B4</f>
        <v>林　隆行</v>
      </c>
      <c r="C23" s="13"/>
      <c r="D23" s="14"/>
      <c r="E23" s="15"/>
      <c r="F23" s="12"/>
      <c r="G23" s="13"/>
      <c r="H23" s="14"/>
      <c r="I23" s="16"/>
      <c r="J23" s="2"/>
      <c r="K23" s="13"/>
      <c r="L23" s="14"/>
      <c r="M23" s="15"/>
      <c r="N23" s="12"/>
      <c r="O23" s="13"/>
      <c r="P23" s="14"/>
      <c r="Q23" s="16"/>
      <c r="R23" s="2"/>
      <c r="S23" s="13"/>
      <c r="T23" s="14"/>
      <c r="U23" s="15"/>
      <c r="V23" s="12"/>
      <c r="W23" s="13"/>
      <c r="X23" s="14"/>
      <c r="Y23" s="16"/>
      <c r="Z23" s="2"/>
      <c r="AA23" s="13"/>
      <c r="AB23" s="14"/>
      <c r="AC23" s="15"/>
      <c r="AD23" s="12"/>
      <c r="AE23" s="13"/>
      <c r="AF23" s="14"/>
      <c r="AG23" s="16"/>
      <c r="AH23" s="2"/>
      <c r="AI23" s="23">
        <f t="shared" ref="AI23:AI38" si="4">SUM(E4:I4,M4:Q4,U4:Y4,AC4:AG4,E23:I23,M23:Q23,U23:Y23,AC23:AG23)</f>
        <v>44</v>
      </c>
    </row>
    <row r="24" spans="2:37" ht="13.2" customHeight="1">
      <c r="B24" s="12" t="str">
        <f t="shared" ref="B24:B38" si="5">B5</f>
        <v>白戸　玲人</v>
      </c>
      <c r="C24" s="18"/>
      <c r="D24" s="19"/>
      <c r="E24" s="20"/>
      <c r="F24" s="17"/>
      <c r="G24" s="18"/>
      <c r="H24" s="19"/>
      <c r="I24" s="21"/>
      <c r="J24" s="2"/>
      <c r="K24" s="18"/>
      <c r="L24" s="19"/>
      <c r="M24" s="20"/>
      <c r="N24" s="17"/>
      <c r="O24" s="18"/>
      <c r="P24" s="19"/>
      <c r="Q24" s="21"/>
      <c r="R24" s="2"/>
      <c r="S24" s="18"/>
      <c r="T24" s="19"/>
      <c r="U24" s="20"/>
      <c r="V24" s="17"/>
      <c r="W24" s="18"/>
      <c r="X24" s="19"/>
      <c r="Y24" s="21"/>
      <c r="Z24" s="2"/>
      <c r="AA24" s="18"/>
      <c r="AB24" s="19"/>
      <c r="AC24" s="20"/>
      <c r="AD24" s="17"/>
      <c r="AE24" s="18"/>
      <c r="AF24" s="19"/>
      <c r="AG24" s="21"/>
      <c r="AH24" s="2"/>
      <c r="AI24" s="24">
        <f t="shared" si="4"/>
        <v>20</v>
      </c>
    </row>
    <row r="25" spans="2:37" ht="13.2" customHeight="1">
      <c r="B25" s="12" t="str">
        <f t="shared" si="5"/>
        <v>吉向　翔平</v>
      </c>
      <c r="C25" s="18"/>
      <c r="D25" s="19"/>
      <c r="E25" s="20"/>
      <c r="F25" s="17"/>
      <c r="G25" s="18"/>
      <c r="H25" s="19"/>
      <c r="I25" s="21"/>
      <c r="J25" s="2"/>
      <c r="K25" s="18"/>
      <c r="L25" s="19"/>
      <c r="M25" s="20"/>
      <c r="N25" s="17"/>
      <c r="O25" s="18"/>
      <c r="P25" s="19"/>
      <c r="Q25" s="21"/>
      <c r="R25" s="2"/>
      <c r="S25" s="18"/>
      <c r="T25" s="19"/>
      <c r="U25" s="20"/>
      <c r="V25" s="17"/>
      <c r="W25" s="18"/>
      <c r="X25" s="19"/>
      <c r="Y25" s="21"/>
      <c r="Z25" s="2"/>
      <c r="AA25" s="18"/>
      <c r="AB25" s="19"/>
      <c r="AC25" s="20"/>
      <c r="AD25" s="17"/>
      <c r="AE25" s="18"/>
      <c r="AF25" s="19"/>
      <c r="AG25" s="21"/>
      <c r="AH25" s="2"/>
      <c r="AI25" s="24">
        <f t="shared" si="4"/>
        <v>70</v>
      </c>
    </row>
    <row r="26" spans="2:37" ht="13.2" customHeight="1">
      <c r="B26" s="12" t="str">
        <f t="shared" si="5"/>
        <v>近藤　拓馬</v>
      </c>
      <c r="C26" s="18"/>
      <c r="D26" s="19"/>
      <c r="E26" s="20"/>
      <c r="F26" s="17"/>
      <c r="G26" s="18"/>
      <c r="H26" s="19"/>
      <c r="I26" s="21"/>
      <c r="J26" s="2"/>
      <c r="K26" s="18"/>
      <c r="L26" s="19"/>
      <c r="M26" s="20"/>
      <c r="N26" s="17"/>
      <c r="O26" s="18"/>
      <c r="P26" s="19"/>
      <c r="Q26" s="21"/>
      <c r="R26" s="2"/>
      <c r="S26" s="18"/>
      <c r="T26" s="19"/>
      <c r="U26" s="20"/>
      <c r="V26" s="17"/>
      <c r="W26" s="18"/>
      <c r="X26" s="19"/>
      <c r="Y26" s="21"/>
      <c r="Z26" s="2"/>
      <c r="AA26" s="18"/>
      <c r="AB26" s="19"/>
      <c r="AC26" s="20"/>
      <c r="AD26" s="17"/>
      <c r="AE26" s="18"/>
      <c r="AF26" s="19"/>
      <c r="AG26" s="21"/>
      <c r="AH26" s="2"/>
      <c r="AI26" s="24">
        <f t="shared" si="4"/>
        <v>32</v>
      </c>
    </row>
    <row r="27" spans="2:37" ht="13.2" customHeight="1">
      <c r="B27" s="12" t="str">
        <f t="shared" si="5"/>
        <v>金澤　茂昌</v>
      </c>
      <c r="C27" s="18"/>
      <c r="D27" s="19"/>
      <c r="E27" s="20"/>
      <c r="F27" s="17"/>
      <c r="G27" s="18"/>
      <c r="H27" s="19"/>
      <c r="I27" s="21"/>
      <c r="J27" s="2"/>
      <c r="K27" s="18"/>
      <c r="L27" s="19"/>
      <c r="M27" s="20"/>
      <c r="N27" s="17"/>
      <c r="O27" s="18"/>
      <c r="P27" s="19"/>
      <c r="Q27" s="21"/>
      <c r="R27" s="2"/>
      <c r="S27" s="18"/>
      <c r="T27" s="19"/>
      <c r="U27" s="20"/>
      <c r="V27" s="17"/>
      <c r="W27" s="18"/>
      <c r="X27" s="19"/>
      <c r="Y27" s="21"/>
      <c r="Z27" s="2"/>
      <c r="AA27" s="18"/>
      <c r="AB27" s="19"/>
      <c r="AC27" s="20"/>
      <c r="AD27" s="17"/>
      <c r="AE27" s="18"/>
      <c r="AF27" s="19"/>
      <c r="AG27" s="21"/>
      <c r="AH27" s="2"/>
      <c r="AI27" s="24">
        <f t="shared" si="4"/>
        <v>30</v>
      </c>
    </row>
    <row r="28" spans="2:37" ht="13.2" customHeight="1">
      <c r="B28" s="12" t="str">
        <f t="shared" si="5"/>
        <v>植田　慎也</v>
      </c>
      <c r="C28" s="18"/>
      <c r="D28" s="19"/>
      <c r="E28" s="20"/>
      <c r="F28" s="17"/>
      <c r="G28" s="18"/>
      <c r="H28" s="19"/>
      <c r="I28" s="21"/>
      <c r="J28" s="2"/>
      <c r="K28" s="18"/>
      <c r="L28" s="19"/>
      <c r="M28" s="20"/>
      <c r="N28" s="17"/>
      <c r="O28" s="18"/>
      <c r="P28" s="19"/>
      <c r="Q28" s="21"/>
      <c r="R28" s="2"/>
      <c r="S28" s="18"/>
      <c r="T28" s="19"/>
      <c r="U28" s="20"/>
      <c r="V28" s="17"/>
      <c r="W28" s="18"/>
      <c r="X28" s="19"/>
      <c r="Y28" s="21"/>
      <c r="Z28" s="2"/>
      <c r="AA28" s="18"/>
      <c r="AB28" s="19"/>
      <c r="AC28" s="20"/>
      <c r="AD28" s="17"/>
      <c r="AE28" s="18"/>
      <c r="AF28" s="19"/>
      <c r="AG28" s="21"/>
      <c r="AH28" s="2"/>
      <c r="AI28" s="24">
        <f t="shared" si="4"/>
        <v>17</v>
      </c>
    </row>
    <row r="29" spans="2:37" ht="13.2" customHeight="1">
      <c r="B29" s="12" t="str">
        <f t="shared" si="5"/>
        <v>斉藤　裕児</v>
      </c>
      <c r="C29" s="18"/>
      <c r="D29" s="19"/>
      <c r="E29" s="20"/>
      <c r="F29" s="17"/>
      <c r="G29" s="18"/>
      <c r="H29" s="19"/>
      <c r="I29" s="21"/>
      <c r="J29" s="2"/>
      <c r="K29" s="18"/>
      <c r="L29" s="19"/>
      <c r="M29" s="20"/>
      <c r="N29" s="17"/>
      <c r="O29" s="18"/>
      <c r="P29" s="19"/>
      <c r="Q29" s="21"/>
      <c r="R29" s="2"/>
      <c r="S29" s="18"/>
      <c r="T29" s="19"/>
      <c r="U29" s="20"/>
      <c r="V29" s="17"/>
      <c r="W29" s="18"/>
      <c r="X29" s="19"/>
      <c r="Y29" s="21"/>
      <c r="Z29" s="2"/>
      <c r="AA29" s="18"/>
      <c r="AB29" s="19"/>
      <c r="AC29" s="20"/>
      <c r="AD29" s="17"/>
      <c r="AE29" s="18"/>
      <c r="AF29" s="19"/>
      <c r="AG29" s="21"/>
      <c r="AH29" s="2"/>
      <c r="AI29" s="24">
        <f t="shared" si="4"/>
        <v>7</v>
      </c>
    </row>
    <row r="30" spans="2:37" ht="13.2" customHeight="1">
      <c r="B30" s="12" t="str">
        <f t="shared" si="5"/>
        <v>長谷川　進</v>
      </c>
      <c r="C30" s="18"/>
      <c r="D30" s="19"/>
      <c r="E30" s="20"/>
      <c r="F30" s="17"/>
      <c r="G30" s="18"/>
      <c r="H30" s="19"/>
      <c r="I30" s="21"/>
      <c r="J30" s="2"/>
      <c r="K30" s="18"/>
      <c r="L30" s="19"/>
      <c r="M30" s="20"/>
      <c r="N30" s="17"/>
      <c r="O30" s="18"/>
      <c r="P30" s="19"/>
      <c r="Q30" s="21"/>
      <c r="R30" s="2"/>
      <c r="S30" s="18"/>
      <c r="T30" s="19"/>
      <c r="U30" s="20"/>
      <c r="V30" s="17"/>
      <c r="W30" s="18"/>
      <c r="X30" s="19"/>
      <c r="Y30" s="21"/>
      <c r="Z30" s="2"/>
      <c r="AA30" s="18"/>
      <c r="AB30" s="19"/>
      <c r="AC30" s="20"/>
      <c r="AD30" s="17"/>
      <c r="AE30" s="18"/>
      <c r="AF30" s="19"/>
      <c r="AG30" s="21"/>
      <c r="AH30" s="2"/>
      <c r="AI30" s="24">
        <f t="shared" si="4"/>
        <v>10</v>
      </c>
    </row>
    <row r="31" spans="2:37" ht="13.2" customHeight="1">
      <c r="B31" s="12" t="str">
        <f t="shared" si="5"/>
        <v>宮野　早織</v>
      </c>
      <c r="C31" s="18"/>
      <c r="D31" s="19"/>
      <c r="E31" s="20"/>
      <c r="F31" s="17"/>
      <c r="G31" s="18"/>
      <c r="H31" s="19"/>
      <c r="I31" s="21"/>
      <c r="J31" s="2"/>
      <c r="K31" s="18"/>
      <c r="L31" s="19"/>
      <c r="M31" s="20"/>
      <c r="N31" s="17"/>
      <c r="O31" s="18"/>
      <c r="P31" s="19"/>
      <c r="Q31" s="21"/>
      <c r="R31" s="2"/>
      <c r="S31" s="18"/>
      <c r="T31" s="19"/>
      <c r="U31" s="20"/>
      <c r="V31" s="17"/>
      <c r="W31" s="18"/>
      <c r="X31" s="19"/>
      <c r="Y31" s="21"/>
      <c r="Z31" s="2"/>
      <c r="AA31" s="18"/>
      <c r="AB31" s="19"/>
      <c r="AC31" s="20"/>
      <c r="AD31" s="17"/>
      <c r="AE31" s="18"/>
      <c r="AF31" s="19"/>
      <c r="AG31" s="21"/>
      <c r="AH31" s="2"/>
      <c r="AI31" s="24">
        <f t="shared" si="4"/>
        <v>12</v>
      </c>
    </row>
    <row r="32" spans="2:37" ht="13.2" customHeight="1">
      <c r="B32" s="12" t="str">
        <f t="shared" si="5"/>
        <v>斉藤　大輔</v>
      </c>
      <c r="C32" s="18"/>
      <c r="D32" s="19"/>
      <c r="E32" s="20"/>
      <c r="F32" s="17"/>
      <c r="G32" s="18"/>
      <c r="H32" s="19"/>
      <c r="I32" s="21"/>
      <c r="J32" s="2"/>
      <c r="K32" s="18"/>
      <c r="L32" s="19"/>
      <c r="M32" s="20"/>
      <c r="N32" s="17"/>
      <c r="O32" s="18"/>
      <c r="P32" s="19"/>
      <c r="Q32" s="21"/>
      <c r="R32" s="2"/>
      <c r="S32" s="18"/>
      <c r="T32" s="19"/>
      <c r="U32" s="20"/>
      <c r="V32" s="17"/>
      <c r="W32" s="18"/>
      <c r="X32" s="19"/>
      <c r="Y32" s="21"/>
      <c r="Z32" s="2"/>
      <c r="AA32" s="18"/>
      <c r="AB32" s="19"/>
      <c r="AC32" s="20"/>
      <c r="AD32" s="17"/>
      <c r="AE32" s="18"/>
      <c r="AF32" s="19"/>
      <c r="AG32" s="21"/>
      <c r="AH32" s="2"/>
      <c r="AI32" s="24">
        <f t="shared" si="4"/>
        <v>0</v>
      </c>
    </row>
    <row r="33" spans="2:35" ht="13.2" customHeight="1">
      <c r="B33" s="12" t="str">
        <f t="shared" si="5"/>
        <v>鷲尾　隆杜</v>
      </c>
      <c r="C33" s="18"/>
      <c r="D33" s="19"/>
      <c r="E33" s="20"/>
      <c r="F33" s="17"/>
      <c r="G33" s="18"/>
      <c r="H33" s="19"/>
      <c r="I33" s="21"/>
      <c r="J33" s="2"/>
      <c r="K33" s="18"/>
      <c r="L33" s="19"/>
      <c r="M33" s="20"/>
      <c r="N33" s="17"/>
      <c r="O33" s="18"/>
      <c r="P33" s="19"/>
      <c r="Q33" s="21"/>
      <c r="R33" s="2"/>
      <c r="S33" s="18"/>
      <c r="T33" s="19"/>
      <c r="U33" s="20"/>
      <c r="V33" s="17"/>
      <c r="W33" s="18"/>
      <c r="X33" s="19"/>
      <c r="Y33" s="21"/>
      <c r="Z33" s="2"/>
      <c r="AA33" s="18"/>
      <c r="AB33" s="19"/>
      <c r="AC33" s="20"/>
      <c r="AD33" s="17"/>
      <c r="AE33" s="18"/>
      <c r="AF33" s="19"/>
      <c r="AG33" s="21"/>
      <c r="AH33" s="2"/>
      <c r="AI33" s="24">
        <f t="shared" si="4"/>
        <v>0</v>
      </c>
    </row>
    <row r="34" spans="2:35" ht="13.2" customHeight="1">
      <c r="B34" s="12" t="str">
        <f t="shared" si="5"/>
        <v>山田　晋之</v>
      </c>
      <c r="C34" s="18"/>
      <c r="D34" s="19"/>
      <c r="E34" s="20"/>
      <c r="F34" s="17"/>
      <c r="G34" s="18"/>
      <c r="H34" s="19"/>
      <c r="I34" s="21"/>
      <c r="J34" s="2"/>
      <c r="K34" s="18"/>
      <c r="L34" s="19"/>
      <c r="M34" s="20"/>
      <c r="N34" s="17"/>
      <c r="O34" s="18"/>
      <c r="P34" s="19"/>
      <c r="Q34" s="21"/>
      <c r="R34" s="2"/>
      <c r="S34" s="18"/>
      <c r="T34" s="19"/>
      <c r="U34" s="20"/>
      <c r="V34" s="17"/>
      <c r="W34" s="18"/>
      <c r="X34" s="19"/>
      <c r="Y34" s="21"/>
      <c r="Z34" s="2"/>
      <c r="AA34" s="18"/>
      <c r="AB34" s="19"/>
      <c r="AC34" s="20"/>
      <c r="AD34" s="17"/>
      <c r="AE34" s="18"/>
      <c r="AF34" s="19"/>
      <c r="AG34" s="21"/>
      <c r="AH34" s="2"/>
      <c r="AI34" s="24">
        <f t="shared" si="4"/>
        <v>7</v>
      </c>
    </row>
    <row r="35" spans="2:35" ht="13.2" customHeight="1">
      <c r="B35" s="12" t="str">
        <f t="shared" si="5"/>
        <v>水田　賢宏</v>
      </c>
      <c r="C35" s="18"/>
      <c r="D35" s="19"/>
      <c r="E35" s="20"/>
      <c r="F35" s="17"/>
      <c r="G35" s="18"/>
      <c r="H35" s="19"/>
      <c r="I35" s="21"/>
      <c r="J35" s="2"/>
      <c r="K35" s="18"/>
      <c r="L35" s="19"/>
      <c r="M35" s="20"/>
      <c r="N35" s="17"/>
      <c r="O35" s="18"/>
      <c r="P35" s="19"/>
      <c r="Q35" s="21"/>
      <c r="R35" s="2"/>
      <c r="S35" s="18"/>
      <c r="T35" s="19"/>
      <c r="U35" s="20"/>
      <c r="V35" s="17"/>
      <c r="W35" s="18"/>
      <c r="X35" s="19"/>
      <c r="Y35" s="21"/>
      <c r="Z35" s="2"/>
      <c r="AA35" s="18"/>
      <c r="AB35" s="19"/>
      <c r="AC35" s="20"/>
      <c r="AD35" s="17"/>
      <c r="AE35" s="18"/>
      <c r="AF35" s="19"/>
      <c r="AG35" s="21"/>
      <c r="AH35" s="2"/>
      <c r="AI35" s="24">
        <f t="shared" si="4"/>
        <v>10</v>
      </c>
    </row>
    <row r="36" spans="2:35" ht="13.2" customHeight="1">
      <c r="B36" s="12" t="str">
        <f t="shared" si="5"/>
        <v>岩本　剛</v>
      </c>
      <c r="C36" s="18"/>
      <c r="D36" s="19"/>
      <c r="E36" s="20"/>
      <c r="F36" s="17"/>
      <c r="G36" s="18"/>
      <c r="H36" s="19"/>
      <c r="I36" s="21"/>
      <c r="J36" s="2"/>
      <c r="K36" s="18"/>
      <c r="L36" s="19"/>
      <c r="M36" s="20"/>
      <c r="N36" s="17"/>
      <c r="O36" s="18"/>
      <c r="P36" s="19"/>
      <c r="Q36" s="21"/>
      <c r="R36" s="2"/>
      <c r="S36" s="18"/>
      <c r="T36" s="19"/>
      <c r="U36" s="20"/>
      <c r="V36" s="17"/>
      <c r="W36" s="18"/>
      <c r="X36" s="19"/>
      <c r="Y36" s="21"/>
      <c r="Z36" s="2"/>
      <c r="AA36" s="18"/>
      <c r="AB36" s="19"/>
      <c r="AC36" s="20"/>
      <c r="AD36" s="17"/>
      <c r="AE36" s="18"/>
      <c r="AF36" s="19"/>
      <c r="AG36" s="21"/>
      <c r="AH36" s="2"/>
      <c r="AI36" s="24">
        <f t="shared" si="4"/>
        <v>10</v>
      </c>
    </row>
    <row r="37" spans="2:35" ht="13.2" customHeight="1">
      <c r="B37" s="17" t="str">
        <f t="shared" si="5"/>
        <v>山田　晃司</v>
      </c>
      <c r="C37" s="18"/>
      <c r="D37" s="19"/>
      <c r="E37" s="20"/>
      <c r="F37" s="17"/>
      <c r="G37" s="18"/>
      <c r="H37" s="19"/>
      <c r="I37" s="21"/>
      <c r="J37" s="2"/>
      <c r="K37" s="18"/>
      <c r="L37" s="19"/>
      <c r="M37" s="20"/>
      <c r="N37" s="17"/>
      <c r="O37" s="18"/>
      <c r="P37" s="19"/>
      <c r="Q37" s="21"/>
      <c r="R37" s="2"/>
      <c r="S37" s="18"/>
      <c r="T37" s="19"/>
      <c r="U37" s="20"/>
      <c r="V37" s="17"/>
      <c r="W37" s="18"/>
      <c r="X37" s="19"/>
      <c r="Y37" s="21"/>
      <c r="Z37" s="2"/>
      <c r="AA37" s="18"/>
      <c r="AB37" s="19"/>
      <c r="AC37" s="20"/>
      <c r="AD37" s="17"/>
      <c r="AE37" s="18"/>
      <c r="AF37" s="19"/>
      <c r="AG37" s="21"/>
      <c r="AH37" s="2"/>
      <c r="AI37" s="23">
        <f t="shared" si="4"/>
        <v>0</v>
      </c>
    </row>
    <row r="38" spans="2:35" ht="13.2" customHeight="1" thickBot="1">
      <c r="B38" s="82" t="str">
        <f t="shared" si="5"/>
        <v>谷野　晋平</v>
      </c>
      <c r="C38" s="112"/>
      <c r="D38" s="113"/>
      <c r="E38" s="7"/>
      <c r="F38" s="82"/>
      <c r="G38" s="112"/>
      <c r="H38" s="113"/>
      <c r="I38" s="114"/>
      <c r="J38" s="2"/>
      <c r="K38" s="112"/>
      <c r="L38" s="113"/>
      <c r="M38" s="7"/>
      <c r="N38" s="82"/>
      <c r="O38" s="112"/>
      <c r="P38" s="113"/>
      <c r="Q38" s="114"/>
      <c r="R38" s="2"/>
      <c r="S38" s="112"/>
      <c r="T38" s="113"/>
      <c r="U38" s="7"/>
      <c r="V38" s="82"/>
      <c r="W38" s="112"/>
      <c r="X38" s="113"/>
      <c r="Y38" s="114"/>
      <c r="Z38" s="2"/>
      <c r="AA38" s="112"/>
      <c r="AB38" s="113"/>
      <c r="AC38" s="7"/>
      <c r="AD38" s="82"/>
      <c r="AE38" s="112"/>
      <c r="AF38" s="113"/>
      <c r="AG38" s="114"/>
      <c r="AH38" s="2"/>
      <c r="AI38" s="22">
        <f t="shared" si="4"/>
        <v>0</v>
      </c>
    </row>
  </sheetData>
  <mergeCells count="20">
    <mergeCell ref="AA2:AC2"/>
    <mergeCell ref="AF2:AG2"/>
    <mergeCell ref="AA21:AC21"/>
    <mergeCell ref="AF21:AG21"/>
    <mergeCell ref="AI2:AK2"/>
    <mergeCell ref="AI21:AI22"/>
    <mergeCell ref="K21:M21"/>
    <mergeCell ref="P21:Q21"/>
    <mergeCell ref="S2:U2"/>
    <mergeCell ref="X2:Y2"/>
    <mergeCell ref="S21:U21"/>
    <mergeCell ref="X21:Y21"/>
    <mergeCell ref="K2:M2"/>
    <mergeCell ref="P2:Q2"/>
    <mergeCell ref="B2:B3"/>
    <mergeCell ref="B21:B22"/>
    <mergeCell ref="H2:I2"/>
    <mergeCell ref="C2:E2"/>
    <mergeCell ref="C21:E21"/>
    <mergeCell ref="H21:I2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workbookViewId="0">
      <selection activeCell="G11" sqref="G11"/>
    </sheetView>
  </sheetViews>
  <sheetFormatPr defaultColWidth="8.88671875" defaultRowHeight="13.2"/>
  <cols>
    <col min="1" max="1" width="1.77734375" style="33" customWidth="1"/>
    <col min="2" max="19" width="10.77734375" style="33" customWidth="1"/>
    <col min="20" max="20" width="8.88671875" style="33" customWidth="1"/>
    <col min="21" max="16384" width="8.88671875" style="33"/>
  </cols>
  <sheetData>
    <row r="1" spans="2:20" ht="13.8" thickBot="1">
      <c r="B1" s="157" t="s">
        <v>25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2:20" ht="13.8" thickBot="1">
      <c r="B2" s="34"/>
      <c r="C2" s="35" t="s">
        <v>27</v>
      </c>
      <c r="D2" s="36" t="s">
        <v>16</v>
      </c>
      <c r="E2" s="36" t="s">
        <v>18</v>
      </c>
      <c r="F2" s="36" t="s">
        <v>17</v>
      </c>
      <c r="G2" s="36" t="s">
        <v>36</v>
      </c>
      <c r="H2" s="36" t="s">
        <v>19</v>
      </c>
      <c r="I2" s="36" t="s">
        <v>20</v>
      </c>
      <c r="J2" s="36" t="s">
        <v>37</v>
      </c>
      <c r="K2" s="37" t="s">
        <v>50</v>
      </c>
      <c r="L2" s="36" t="s">
        <v>51</v>
      </c>
      <c r="M2" s="36" t="s">
        <v>21</v>
      </c>
      <c r="N2" s="36" t="s">
        <v>22</v>
      </c>
      <c r="O2" s="36" t="s">
        <v>23</v>
      </c>
      <c r="P2" s="36" t="s">
        <v>24</v>
      </c>
      <c r="Q2" s="36" t="s">
        <v>38</v>
      </c>
      <c r="R2" s="38"/>
      <c r="S2" s="39"/>
    </row>
    <row r="3" spans="2:20">
      <c r="B3" s="40" t="str">
        <f>ランキング!C5</f>
        <v>林　隆行</v>
      </c>
      <c r="C3" s="41">
        <v>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4"/>
    </row>
    <row r="4" spans="2:20">
      <c r="B4" s="40" t="str">
        <f>ランキング!C6</f>
        <v>白戸　玲人</v>
      </c>
      <c r="C4" s="45">
        <v>55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3"/>
      <c r="S4" s="44"/>
    </row>
    <row r="5" spans="2:20">
      <c r="B5" s="40" t="str">
        <f>ランキング!C7</f>
        <v>吉向　翔平</v>
      </c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3"/>
      <c r="S5" s="44"/>
    </row>
    <row r="6" spans="2:20">
      <c r="B6" s="40" t="str">
        <f>ランキング!C8</f>
        <v>近藤　拓馬</v>
      </c>
      <c r="C6" s="45">
        <v>10</v>
      </c>
      <c r="D6" s="46"/>
      <c r="E6" s="46"/>
      <c r="F6" s="46">
        <v>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3"/>
      <c r="S6" s="44"/>
    </row>
    <row r="7" spans="2:20">
      <c r="B7" s="40" t="str">
        <f>ランキング!C9</f>
        <v>金澤　茂昌</v>
      </c>
      <c r="C7" s="45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3"/>
      <c r="S7" s="44"/>
    </row>
    <row r="8" spans="2:20">
      <c r="B8" s="40" t="str">
        <f>ランキング!C10</f>
        <v>植田　慎也</v>
      </c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3"/>
      <c r="S8" s="44"/>
    </row>
    <row r="9" spans="2:20">
      <c r="B9" s="40" t="str">
        <f>ランキング!C11</f>
        <v>斉藤　裕児</v>
      </c>
      <c r="C9" s="45">
        <v>10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3"/>
      <c r="S9" s="44"/>
    </row>
    <row r="10" spans="2:20">
      <c r="B10" s="40" t="str">
        <f>ランキング!C12</f>
        <v>長谷川　進</v>
      </c>
      <c r="C10" s="45">
        <v>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3"/>
      <c r="S10" s="44"/>
    </row>
    <row r="11" spans="2:20">
      <c r="B11" s="40" t="str">
        <f>ランキング!C13</f>
        <v>宮野　早織</v>
      </c>
      <c r="C11" s="45">
        <v>5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3"/>
      <c r="S11" s="44"/>
    </row>
    <row r="12" spans="2:20">
      <c r="B12" s="40" t="str">
        <f>ランキング!C14</f>
        <v>斉藤　大輔</v>
      </c>
      <c r="C12" s="45">
        <v>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3"/>
      <c r="S12" s="44"/>
    </row>
    <row r="13" spans="2:20">
      <c r="B13" s="40" t="str">
        <f>ランキング!C15</f>
        <v>鷲尾　隆杜</v>
      </c>
      <c r="C13" s="45">
        <v>10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3"/>
      <c r="S13" s="44"/>
    </row>
    <row r="14" spans="2:20">
      <c r="B14" s="40" t="str">
        <f>ランキング!C16</f>
        <v>山田　晋之</v>
      </c>
      <c r="C14" s="45"/>
      <c r="D14" s="46">
        <v>5</v>
      </c>
      <c r="E14" s="46"/>
      <c r="F14" s="46">
        <v>5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3"/>
      <c r="S14" s="44"/>
    </row>
    <row r="15" spans="2:20">
      <c r="B15" s="40" t="str">
        <f>ランキング!C17</f>
        <v>水田　賢宏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3"/>
      <c r="S15" s="44"/>
    </row>
    <row r="16" spans="2:20">
      <c r="B16" s="40" t="str">
        <f>ランキング!C18</f>
        <v>岩本　剛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3"/>
      <c r="S16" s="44"/>
    </row>
    <row r="17" spans="2:20">
      <c r="B17" s="119" t="str">
        <f>ランキング!C19</f>
        <v>山田　晃司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20"/>
      <c r="S17" s="121"/>
    </row>
    <row r="18" spans="2:20" s="101" customFormat="1" ht="13.8" thickBot="1">
      <c r="B18" s="88" t="str">
        <f>ランキング!C20</f>
        <v>谷野　晋平</v>
      </c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47"/>
      <c r="S18" s="48"/>
    </row>
    <row r="19" spans="2:20" ht="13.8" thickBot="1">
      <c r="B19" s="158" t="s">
        <v>26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</row>
    <row r="20" spans="2:20" ht="16.8" thickBot="1">
      <c r="B20" s="34"/>
      <c r="C20" s="35" t="s">
        <v>28</v>
      </c>
      <c r="D20" s="49" t="s">
        <v>29</v>
      </c>
      <c r="E20" s="49" t="s">
        <v>30</v>
      </c>
      <c r="F20" s="49" t="s">
        <v>31</v>
      </c>
      <c r="G20" s="49" t="s">
        <v>32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51"/>
      <c r="T20" s="52" t="s">
        <v>5</v>
      </c>
    </row>
    <row r="21" spans="2:20">
      <c r="B21" s="40" t="str">
        <f>B3</f>
        <v>林　隆行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43"/>
      <c r="T21" s="40">
        <f t="shared" ref="T21:T36" si="0">SUM(C3:S3,C21:S21)</f>
        <v>5</v>
      </c>
    </row>
    <row r="22" spans="2:20">
      <c r="B22" s="40" t="str">
        <f t="shared" ref="B22:B36" si="1">B4</f>
        <v>白戸　玲人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3"/>
      <c r="S22" s="43"/>
      <c r="T22" s="40">
        <f t="shared" si="0"/>
        <v>55</v>
      </c>
    </row>
    <row r="23" spans="2:20">
      <c r="B23" s="40" t="str">
        <f t="shared" si="1"/>
        <v>吉向　翔平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3"/>
      <c r="S23" s="43"/>
      <c r="T23" s="40">
        <f t="shared" si="0"/>
        <v>0</v>
      </c>
    </row>
    <row r="24" spans="2:20">
      <c r="B24" s="40" t="str">
        <f t="shared" si="1"/>
        <v>近藤　拓馬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3"/>
      <c r="S24" s="43"/>
      <c r="T24" s="40">
        <f t="shared" si="0"/>
        <v>15</v>
      </c>
    </row>
    <row r="25" spans="2:20">
      <c r="B25" s="40" t="str">
        <f t="shared" si="1"/>
        <v>金澤　茂昌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3"/>
      <c r="S25" s="43"/>
      <c r="T25" s="40">
        <f t="shared" si="0"/>
        <v>10</v>
      </c>
    </row>
    <row r="26" spans="2:20">
      <c r="B26" s="40" t="str">
        <f t="shared" si="1"/>
        <v>植田　慎也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3"/>
      <c r="S26" s="43"/>
      <c r="T26" s="40">
        <f t="shared" si="0"/>
        <v>0</v>
      </c>
    </row>
    <row r="27" spans="2:20">
      <c r="B27" s="40" t="str">
        <f t="shared" si="1"/>
        <v>斉藤　裕児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3"/>
      <c r="S27" s="43"/>
      <c r="T27" s="40">
        <f t="shared" si="0"/>
        <v>10</v>
      </c>
    </row>
    <row r="28" spans="2:20">
      <c r="B28" s="40" t="str">
        <f t="shared" si="1"/>
        <v>長谷川　進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3"/>
      <c r="S28" s="43"/>
      <c r="T28" s="40">
        <f t="shared" si="0"/>
        <v>5</v>
      </c>
    </row>
    <row r="29" spans="2:20">
      <c r="B29" s="40" t="str">
        <f t="shared" si="1"/>
        <v>宮野　早織</v>
      </c>
      <c r="C29" s="45">
        <v>5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3"/>
      <c r="S29" s="43"/>
      <c r="T29" s="40">
        <f t="shared" si="0"/>
        <v>10</v>
      </c>
    </row>
    <row r="30" spans="2:20">
      <c r="B30" s="40" t="str">
        <f t="shared" si="1"/>
        <v>斉藤　大輔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3"/>
      <c r="S30" s="43"/>
      <c r="T30" s="40">
        <f t="shared" si="0"/>
        <v>5</v>
      </c>
    </row>
    <row r="31" spans="2:20">
      <c r="B31" s="40" t="str">
        <f t="shared" si="1"/>
        <v>鷲尾　隆杜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3"/>
      <c r="S31" s="43"/>
      <c r="T31" s="40">
        <f t="shared" si="0"/>
        <v>10</v>
      </c>
    </row>
    <row r="32" spans="2:20">
      <c r="B32" s="40" t="str">
        <f t="shared" si="1"/>
        <v>山田　晋之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3"/>
      <c r="S32" s="43"/>
      <c r="T32" s="40">
        <f t="shared" si="0"/>
        <v>10</v>
      </c>
    </row>
    <row r="33" spans="2:20">
      <c r="B33" s="40" t="str">
        <f t="shared" si="1"/>
        <v>水田　賢宏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3"/>
      <c r="S33" s="43"/>
      <c r="T33" s="40">
        <f t="shared" si="0"/>
        <v>0</v>
      </c>
    </row>
    <row r="34" spans="2:20">
      <c r="B34" s="119" t="str">
        <f t="shared" si="1"/>
        <v>岩本　剛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120"/>
      <c r="S34" s="120"/>
      <c r="T34" s="119">
        <f t="shared" si="0"/>
        <v>0</v>
      </c>
    </row>
    <row r="35" spans="2:20">
      <c r="B35" s="40" t="str">
        <f t="shared" si="1"/>
        <v>山田　晃司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3"/>
      <c r="S35" s="43"/>
      <c r="T35" s="40">
        <f t="shared" si="0"/>
        <v>0</v>
      </c>
    </row>
    <row r="36" spans="2:20" ht="13.8" thickBot="1">
      <c r="B36" s="88" t="str">
        <f t="shared" si="1"/>
        <v>谷野　晋平</v>
      </c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47"/>
      <c r="S36" s="47"/>
      <c r="T36" s="88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0"/>
  <sheetViews>
    <sheetView zoomScale="75" zoomScaleNormal="75" workbookViewId="0">
      <selection activeCell="H14" sqref="H14"/>
    </sheetView>
  </sheetViews>
  <sheetFormatPr defaultColWidth="16.44140625" defaultRowHeight="28.2"/>
  <cols>
    <col min="1" max="1" width="2.21875" style="26" customWidth="1"/>
    <col min="2" max="2" width="11.6640625" style="26" bestFit="1" customWidth="1"/>
    <col min="3" max="3" width="20.6640625" style="26" bestFit="1" customWidth="1"/>
    <col min="4" max="4" width="14.33203125" style="26" bestFit="1" customWidth="1"/>
    <col min="5" max="5" width="6" style="26" customWidth="1"/>
    <col min="6" max="6" width="6.109375" style="26" customWidth="1"/>
    <col min="7" max="7" width="16" style="26" bestFit="1" customWidth="1"/>
    <col min="8" max="8" width="14.33203125" style="26" bestFit="1" customWidth="1"/>
    <col min="9" max="10" width="6.21875" style="26" bestFit="1" customWidth="1"/>
    <col min="11" max="11" width="16" style="26" bestFit="1" customWidth="1"/>
    <col min="12" max="12" width="13.77734375" style="26" bestFit="1" customWidth="1"/>
    <col min="13" max="13" width="13.33203125" style="26" bestFit="1" customWidth="1"/>
    <col min="14" max="14" width="8.88671875" style="26" customWidth="1"/>
    <col min="15" max="15" width="12.88671875" style="26" bestFit="1" customWidth="1"/>
    <col min="16" max="19" width="16.44140625" style="26"/>
    <col min="20" max="20" width="20.6640625" style="26" bestFit="1" customWidth="1"/>
    <col min="21" max="16384" width="16.44140625" style="26"/>
  </cols>
  <sheetData>
    <row r="1" spans="2:15" ht="28.8" thickBot="1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2:15">
      <c r="B2" s="170" t="s">
        <v>49</v>
      </c>
      <c r="C2" s="173" t="s">
        <v>43</v>
      </c>
      <c r="D2" s="165" t="s">
        <v>1</v>
      </c>
      <c r="E2" s="166"/>
      <c r="F2" s="166"/>
      <c r="G2" s="167"/>
      <c r="H2" s="165" t="s">
        <v>2</v>
      </c>
      <c r="I2" s="166"/>
      <c r="J2" s="166"/>
      <c r="K2" s="168"/>
      <c r="L2" s="182" t="s">
        <v>3</v>
      </c>
      <c r="M2" s="159" t="s">
        <v>4</v>
      </c>
      <c r="N2" s="173" t="s">
        <v>44</v>
      </c>
      <c r="O2" s="159" t="s">
        <v>47</v>
      </c>
    </row>
    <row r="3" spans="2:15">
      <c r="B3" s="171"/>
      <c r="C3" s="174"/>
      <c r="D3" s="176" t="s">
        <v>48</v>
      </c>
      <c r="E3" s="169" t="s">
        <v>42</v>
      </c>
      <c r="F3" s="169"/>
      <c r="G3" s="178" t="s">
        <v>41</v>
      </c>
      <c r="H3" s="162" t="s">
        <v>48</v>
      </c>
      <c r="I3" s="169" t="s">
        <v>42</v>
      </c>
      <c r="J3" s="169"/>
      <c r="K3" s="180" t="s">
        <v>41</v>
      </c>
      <c r="L3" s="183"/>
      <c r="M3" s="160"/>
      <c r="N3" s="174"/>
      <c r="O3" s="160"/>
    </row>
    <row r="4" spans="2:15" ht="28.8" thickBot="1">
      <c r="B4" s="172"/>
      <c r="C4" s="175"/>
      <c r="D4" s="177"/>
      <c r="E4" s="93" t="s">
        <v>45</v>
      </c>
      <c r="F4" s="93" t="s">
        <v>46</v>
      </c>
      <c r="G4" s="179"/>
      <c r="H4" s="163"/>
      <c r="I4" s="93" t="s">
        <v>45</v>
      </c>
      <c r="J4" s="93" t="s">
        <v>46</v>
      </c>
      <c r="K4" s="181"/>
      <c r="L4" s="181"/>
      <c r="M4" s="161"/>
      <c r="N4" s="175"/>
      <c r="O4" s="161"/>
    </row>
    <row r="5" spans="2:15">
      <c r="B5" s="27">
        <v>1</v>
      </c>
      <c r="C5" s="89" t="s">
        <v>56</v>
      </c>
      <c r="D5" s="90">
        <f>月例会!AX23</f>
        <v>157</v>
      </c>
      <c r="E5" s="91">
        <f>月例会!AU4</f>
        <v>16</v>
      </c>
      <c r="F5" s="91">
        <f>月例会!AV4</f>
        <v>6</v>
      </c>
      <c r="G5" s="96">
        <f>月例会!AW4</f>
        <v>0.72727272727272729</v>
      </c>
      <c r="H5" s="90">
        <f>対抗戦!AI23</f>
        <v>44</v>
      </c>
      <c r="I5" s="91">
        <f>対抗戦!AI4</f>
        <v>11</v>
      </c>
      <c r="J5" s="91">
        <f>対抗戦!AJ4</f>
        <v>5</v>
      </c>
      <c r="K5" s="98">
        <f>対抗戦!AK4</f>
        <v>0.6875</v>
      </c>
      <c r="L5" s="25">
        <f>公式戦!T21</f>
        <v>5</v>
      </c>
      <c r="M5" s="92"/>
      <c r="N5" s="89">
        <f>SUM(D5,H5,L5:M5)</f>
        <v>206</v>
      </c>
      <c r="O5" s="27">
        <f>RANK(N5,N5:N20)</f>
        <v>2</v>
      </c>
    </row>
    <row r="6" spans="2:15">
      <c r="B6" s="28">
        <v>2</v>
      </c>
      <c r="C6" s="29" t="s">
        <v>57</v>
      </c>
      <c r="D6" s="30">
        <f>月例会!AX24</f>
        <v>197</v>
      </c>
      <c r="E6" s="31">
        <f>月例会!AU5</f>
        <v>18</v>
      </c>
      <c r="F6" s="31">
        <f>月例会!AV5</f>
        <v>4</v>
      </c>
      <c r="G6" s="97">
        <f>月例会!AW5</f>
        <v>0.81818181818181823</v>
      </c>
      <c r="H6" s="30">
        <f>対抗戦!AI24</f>
        <v>20</v>
      </c>
      <c r="I6" s="31">
        <f>対抗戦!AI5</f>
        <v>5</v>
      </c>
      <c r="J6" s="31">
        <f>対抗戦!AJ5</f>
        <v>1</v>
      </c>
      <c r="K6" s="99">
        <f>対抗戦!AK5</f>
        <v>0.83333333333333337</v>
      </c>
      <c r="L6" s="25">
        <f>公式戦!T22</f>
        <v>55</v>
      </c>
      <c r="M6" s="32"/>
      <c r="N6" s="89">
        <f t="shared" ref="N6:N19" si="0">SUM(D6,H6,L6:M6)</f>
        <v>272</v>
      </c>
      <c r="O6" s="28">
        <f>RANK(N6,N5:N20)</f>
        <v>1</v>
      </c>
    </row>
    <row r="7" spans="2:15">
      <c r="B7" s="28">
        <v>3</v>
      </c>
      <c r="C7" s="29" t="s">
        <v>58</v>
      </c>
      <c r="D7" s="30">
        <f>月例会!AX25</f>
        <v>136</v>
      </c>
      <c r="E7" s="31">
        <f>月例会!AU6</f>
        <v>15</v>
      </c>
      <c r="F7" s="31">
        <f>月例会!AV6</f>
        <v>7</v>
      </c>
      <c r="G7" s="97">
        <f>月例会!AW6</f>
        <v>0.68181818181818177</v>
      </c>
      <c r="H7" s="30">
        <f>対抗戦!AI25</f>
        <v>70</v>
      </c>
      <c r="I7" s="31">
        <f>対抗戦!AI6</f>
        <v>13</v>
      </c>
      <c r="J7" s="31">
        <f>対抗戦!AJ6</f>
        <v>3</v>
      </c>
      <c r="K7" s="99">
        <f>対抗戦!AK6</f>
        <v>0.8125</v>
      </c>
      <c r="L7" s="25">
        <f>公式戦!T23</f>
        <v>0</v>
      </c>
      <c r="M7" s="32"/>
      <c r="N7" s="89">
        <f t="shared" si="0"/>
        <v>206</v>
      </c>
      <c r="O7" s="28">
        <f>RANK(N7,N5:N20)</f>
        <v>2</v>
      </c>
    </row>
    <row r="8" spans="2:15">
      <c r="B8" s="28">
        <v>4</v>
      </c>
      <c r="C8" s="29" t="s">
        <v>59</v>
      </c>
      <c r="D8" s="30">
        <f>月例会!AX26</f>
        <v>155</v>
      </c>
      <c r="E8" s="31">
        <f>月例会!AU7</f>
        <v>16</v>
      </c>
      <c r="F8" s="31">
        <f>月例会!AV7</f>
        <v>6</v>
      </c>
      <c r="G8" s="97">
        <f>月例会!AW7</f>
        <v>0.72727272727272729</v>
      </c>
      <c r="H8" s="30">
        <f>対抗戦!AI26</f>
        <v>32</v>
      </c>
      <c r="I8" s="31">
        <f>対抗戦!AI7</f>
        <v>9</v>
      </c>
      <c r="J8" s="31">
        <f>対抗戦!AJ7</f>
        <v>7</v>
      </c>
      <c r="K8" s="99">
        <f>対抗戦!AK7</f>
        <v>0.5625</v>
      </c>
      <c r="L8" s="25">
        <f>公式戦!T24</f>
        <v>15</v>
      </c>
      <c r="M8" s="32"/>
      <c r="N8" s="89">
        <f t="shared" si="0"/>
        <v>202</v>
      </c>
      <c r="O8" s="28">
        <f>RANK(N8,N5:N20)</f>
        <v>5</v>
      </c>
    </row>
    <row r="9" spans="2:15">
      <c r="B9" s="28">
        <v>5</v>
      </c>
      <c r="C9" s="29" t="s">
        <v>62</v>
      </c>
      <c r="D9" s="30">
        <f>月例会!AX27</f>
        <v>163</v>
      </c>
      <c r="E9" s="31">
        <f>月例会!AU8</f>
        <v>15</v>
      </c>
      <c r="F9" s="31">
        <f>月例会!AV8</f>
        <v>7</v>
      </c>
      <c r="G9" s="97">
        <f>月例会!AW8</f>
        <v>0.68181818181818177</v>
      </c>
      <c r="H9" s="30">
        <f>対抗戦!AI27</f>
        <v>30</v>
      </c>
      <c r="I9" s="31">
        <f>対抗戦!AI8</f>
        <v>9</v>
      </c>
      <c r="J9" s="31">
        <f>対抗戦!AJ8</f>
        <v>7</v>
      </c>
      <c r="K9" s="99">
        <f>対抗戦!AK8</f>
        <v>0.5625</v>
      </c>
      <c r="L9" s="25">
        <f>公式戦!T25</f>
        <v>10</v>
      </c>
      <c r="M9" s="32"/>
      <c r="N9" s="89">
        <f t="shared" si="0"/>
        <v>203</v>
      </c>
      <c r="O9" s="28">
        <f>RANK(N9,N5:N20)</f>
        <v>4</v>
      </c>
    </row>
    <row r="10" spans="2:15">
      <c r="B10" s="28">
        <v>6</v>
      </c>
      <c r="C10" s="29" t="s">
        <v>63</v>
      </c>
      <c r="D10" s="30">
        <f>月例会!AX28</f>
        <v>51</v>
      </c>
      <c r="E10" s="31">
        <f>月例会!AU9</f>
        <v>8</v>
      </c>
      <c r="F10" s="31">
        <f>月例会!AV9</f>
        <v>8</v>
      </c>
      <c r="G10" s="97">
        <f>月例会!AW9</f>
        <v>0.5</v>
      </c>
      <c r="H10" s="30">
        <f>対抗戦!AI28</f>
        <v>17</v>
      </c>
      <c r="I10" s="31">
        <f>対抗戦!AI9</f>
        <v>4</v>
      </c>
      <c r="J10" s="31">
        <f>対抗戦!AJ9</f>
        <v>6</v>
      </c>
      <c r="K10" s="99">
        <f>対抗戦!AK9</f>
        <v>0.4</v>
      </c>
      <c r="L10" s="25">
        <f>公式戦!T26</f>
        <v>0</v>
      </c>
      <c r="M10" s="32"/>
      <c r="N10" s="89">
        <f t="shared" si="0"/>
        <v>68</v>
      </c>
      <c r="O10" s="28">
        <f>RANK(N10,N5:N20)</f>
        <v>9</v>
      </c>
    </row>
    <row r="11" spans="2:15">
      <c r="B11" s="28">
        <v>7</v>
      </c>
      <c r="C11" s="29" t="s">
        <v>64</v>
      </c>
      <c r="D11" s="30">
        <f>月例会!AX29</f>
        <v>106</v>
      </c>
      <c r="E11" s="31">
        <f>月例会!AU10</f>
        <v>13</v>
      </c>
      <c r="F11" s="31">
        <f>月例会!AV10</f>
        <v>9</v>
      </c>
      <c r="G11" s="97">
        <f>月例会!AW10</f>
        <v>0.59090909090909094</v>
      </c>
      <c r="H11" s="30">
        <f>対抗戦!AI29</f>
        <v>7</v>
      </c>
      <c r="I11" s="31">
        <f>対抗戦!AI10</f>
        <v>3</v>
      </c>
      <c r="J11" s="31">
        <f>対抗戦!AJ10</f>
        <v>7</v>
      </c>
      <c r="K11" s="99">
        <f>対抗戦!AK10</f>
        <v>0.3</v>
      </c>
      <c r="L11" s="25">
        <f>公式戦!T27</f>
        <v>10</v>
      </c>
      <c r="M11" s="32"/>
      <c r="N11" s="89">
        <f t="shared" si="0"/>
        <v>123</v>
      </c>
      <c r="O11" s="28">
        <f>RANK(N11,N5:N20)</f>
        <v>6</v>
      </c>
    </row>
    <row r="12" spans="2:15">
      <c r="B12" s="28">
        <v>8</v>
      </c>
      <c r="C12" s="29" t="s">
        <v>65</v>
      </c>
      <c r="D12" s="30">
        <f>月例会!AX30</f>
        <v>42</v>
      </c>
      <c r="E12" s="31">
        <f>月例会!AU11</f>
        <v>8</v>
      </c>
      <c r="F12" s="31">
        <f>月例会!AV11</f>
        <v>14</v>
      </c>
      <c r="G12" s="97">
        <f>月例会!AW11</f>
        <v>0.36363636363636365</v>
      </c>
      <c r="H12" s="30">
        <f>対抗戦!AI30</f>
        <v>10</v>
      </c>
      <c r="I12" s="31">
        <f>対抗戦!AI11</f>
        <v>0</v>
      </c>
      <c r="J12" s="31">
        <f>対抗戦!AJ11</f>
        <v>0</v>
      </c>
      <c r="K12" s="99" t="e">
        <f>対抗戦!AK11</f>
        <v>#DIV/0!</v>
      </c>
      <c r="L12" s="25">
        <f>公式戦!T28</f>
        <v>5</v>
      </c>
      <c r="M12" s="32"/>
      <c r="N12" s="89">
        <f t="shared" si="0"/>
        <v>57</v>
      </c>
      <c r="O12" s="28">
        <f>RANK(N12,N5:N20)</f>
        <v>11</v>
      </c>
    </row>
    <row r="13" spans="2:15">
      <c r="B13" s="28">
        <v>9</v>
      </c>
      <c r="C13" s="29" t="s">
        <v>66</v>
      </c>
      <c r="D13" s="30">
        <f>月例会!AX31</f>
        <v>23</v>
      </c>
      <c r="E13" s="31">
        <f>月例会!AU12</f>
        <v>5</v>
      </c>
      <c r="F13" s="31">
        <f>月例会!AV12</f>
        <v>17</v>
      </c>
      <c r="G13" s="97">
        <f>月例会!AW12</f>
        <v>0.22727272727272727</v>
      </c>
      <c r="H13" s="30">
        <f>対抗戦!AI31</f>
        <v>12</v>
      </c>
      <c r="I13" s="31">
        <f>対抗戦!AI12</f>
        <v>3</v>
      </c>
      <c r="J13" s="31">
        <f>対抗戦!AJ12</f>
        <v>13</v>
      </c>
      <c r="K13" s="99">
        <f>対抗戦!AK12</f>
        <v>0.1875</v>
      </c>
      <c r="L13" s="25">
        <f>公式戦!T29</f>
        <v>10</v>
      </c>
      <c r="M13" s="32"/>
      <c r="N13" s="89">
        <f t="shared" si="0"/>
        <v>45</v>
      </c>
      <c r="O13" s="28">
        <f>RANK(N13,N5:N20)</f>
        <v>12</v>
      </c>
    </row>
    <row r="14" spans="2:15">
      <c r="B14" s="28">
        <v>10</v>
      </c>
      <c r="C14" s="29" t="s">
        <v>67</v>
      </c>
      <c r="D14" s="30">
        <f>月例会!AX32</f>
        <v>55</v>
      </c>
      <c r="E14" s="31">
        <f>月例会!AU13</f>
        <v>8</v>
      </c>
      <c r="F14" s="31">
        <f>月例会!AV13</f>
        <v>8</v>
      </c>
      <c r="G14" s="97">
        <f>月例会!AW13</f>
        <v>0.5</v>
      </c>
      <c r="H14" s="30">
        <f>対抗戦!AI32</f>
        <v>0</v>
      </c>
      <c r="I14" s="31">
        <f>対抗戦!AI13</f>
        <v>0</v>
      </c>
      <c r="J14" s="31">
        <f>対抗戦!AJ13</f>
        <v>0</v>
      </c>
      <c r="K14" s="99" t="e">
        <f>対抗戦!AK13</f>
        <v>#DIV/0!</v>
      </c>
      <c r="L14" s="25">
        <f>公式戦!T30</f>
        <v>5</v>
      </c>
      <c r="M14" s="32"/>
      <c r="N14" s="89">
        <f t="shared" si="0"/>
        <v>60</v>
      </c>
      <c r="O14" s="28">
        <f>RANK(N14,N5:N20)</f>
        <v>10</v>
      </c>
    </row>
    <row r="15" spans="2:15">
      <c r="B15" s="28">
        <v>11</v>
      </c>
      <c r="C15" s="29" t="s">
        <v>68</v>
      </c>
      <c r="D15" s="30">
        <f>月例会!AX33</f>
        <v>74</v>
      </c>
      <c r="E15" s="31">
        <f>月例会!AU14</f>
        <v>10</v>
      </c>
      <c r="F15" s="31">
        <f>月例会!AV14</f>
        <v>12</v>
      </c>
      <c r="G15" s="97">
        <f>月例会!AW14</f>
        <v>0.45454545454545453</v>
      </c>
      <c r="H15" s="30">
        <f>対抗戦!AI33</f>
        <v>0</v>
      </c>
      <c r="I15" s="31">
        <f>対抗戦!AI14</f>
        <v>0</v>
      </c>
      <c r="J15" s="31">
        <f>対抗戦!AJ14</f>
        <v>0</v>
      </c>
      <c r="K15" s="99" t="e">
        <f>対抗戦!AK14</f>
        <v>#DIV/0!</v>
      </c>
      <c r="L15" s="25">
        <f>公式戦!T31</f>
        <v>10</v>
      </c>
      <c r="M15" s="32"/>
      <c r="N15" s="89">
        <f t="shared" si="0"/>
        <v>84</v>
      </c>
      <c r="O15" s="28">
        <f>RANK(N15,N5:N20)</f>
        <v>7</v>
      </c>
    </row>
    <row r="16" spans="2:15">
      <c r="B16" s="28">
        <v>12</v>
      </c>
      <c r="C16" s="29" t="s">
        <v>71</v>
      </c>
      <c r="D16" s="30">
        <f>月例会!AX34</f>
        <v>56</v>
      </c>
      <c r="E16" s="31">
        <f>月例会!AU15</f>
        <v>11</v>
      </c>
      <c r="F16" s="31">
        <f>月例会!AV15</f>
        <v>11</v>
      </c>
      <c r="G16" s="97">
        <f>月例会!AW15</f>
        <v>0.5</v>
      </c>
      <c r="H16" s="30">
        <f>対抗戦!AI34</f>
        <v>7</v>
      </c>
      <c r="I16" s="31">
        <f>対抗戦!AI15</f>
        <v>2</v>
      </c>
      <c r="J16" s="31">
        <f>対抗戦!AJ15</f>
        <v>4</v>
      </c>
      <c r="K16" s="99">
        <f>対抗戦!AK15</f>
        <v>0.33333333333333331</v>
      </c>
      <c r="L16" s="25">
        <f>公式戦!T32</f>
        <v>10</v>
      </c>
      <c r="M16" s="32"/>
      <c r="N16" s="89">
        <f t="shared" si="0"/>
        <v>73</v>
      </c>
      <c r="O16" s="28">
        <f>RANK(N16,N5:N20)</f>
        <v>8</v>
      </c>
    </row>
    <row r="17" spans="2:15">
      <c r="B17" s="28"/>
      <c r="C17" s="29" t="s">
        <v>72</v>
      </c>
      <c r="D17" s="30">
        <f>月例会!AX35</f>
        <v>15</v>
      </c>
      <c r="E17" s="31">
        <f>月例会!AU16</f>
        <v>4</v>
      </c>
      <c r="F17" s="31">
        <f>月例会!AV16</f>
        <v>18</v>
      </c>
      <c r="G17" s="97">
        <f>月例会!AW16</f>
        <v>0.18181818181818182</v>
      </c>
      <c r="H17" s="30">
        <f>対抗戦!AI35</f>
        <v>10</v>
      </c>
      <c r="I17" s="31">
        <f>対抗戦!AI16</f>
        <v>0</v>
      </c>
      <c r="J17" s="31">
        <f>対抗戦!AJ16</f>
        <v>0</v>
      </c>
      <c r="K17" s="99" t="e">
        <f>対抗戦!AK16</f>
        <v>#DIV/0!</v>
      </c>
      <c r="L17" s="25">
        <f>公式戦!T33</f>
        <v>0</v>
      </c>
      <c r="M17" s="32"/>
      <c r="N17" s="89">
        <f t="shared" si="0"/>
        <v>25</v>
      </c>
      <c r="O17" s="28">
        <f>RANK(N17,N5:N20)</f>
        <v>14</v>
      </c>
    </row>
    <row r="18" spans="2:15">
      <c r="B18" s="28"/>
      <c r="C18" s="29" t="s">
        <v>69</v>
      </c>
      <c r="D18" s="30">
        <f>月例会!AX36</f>
        <v>22</v>
      </c>
      <c r="E18" s="31">
        <f>月例会!AU17</f>
        <v>5</v>
      </c>
      <c r="F18" s="31">
        <f>月例会!AV17</f>
        <v>17</v>
      </c>
      <c r="G18" s="97">
        <f>月例会!AW17</f>
        <v>0.22727272727272727</v>
      </c>
      <c r="H18" s="30">
        <f>対抗戦!AI36</f>
        <v>10</v>
      </c>
      <c r="I18" s="31">
        <f>対抗戦!AI17</f>
        <v>0</v>
      </c>
      <c r="J18" s="31">
        <f>対抗戦!AJ17</f>
        <v>0</v>
      </c>
      <c r="K18" s="99" t="e">
        <f>対抗戦!AK17</f>
        <v>#DIV/0!</v>
      </c>
      <c r="L18" s="25">
        <f>公式戦!T34</f>
        <v>0</v>
      </c>
      <c r="M18" s="32"/>
      <c r="N18" s="89">
        <f t="shared" si="0"/>
        <v>32</v>
      </c>
      <c r="O18" s="28">
        <f>RANK(N18,N5:N20)</f>
        <v>13</v>
      </c>
    </row>
    <row r="19" spans="2:15">
      <c r="B19" s="28"/>
      <c r="C19" s="29" t="s">
        <v>91</v>
      </c>
      <c r="D19" s="105">
        <f>月例会!AX37</f>
        <v>5</v>
      </c>
      <c r="E19" s="31">
        <f>月例会!AU18</f>
        <v>3</v>
      </c>
      <c r="F19" s="31">
        <f>月例会!AV18</f>
        <v>5</v>
      </c>
      <c r="G19" s="97">
        <f>月例会!AW18</f>
        <v>0.375</v>
      </c>
      <c r="H19" s="105">
        <f>対抗戦!AI37</f>
        <v>0</v>
      </c>
      <c r="I19" s="31">
        <f>対抗戦!AI18</f>
        <v>0</v>
      </c>
      <c r="J19" s="31">
        <f>対抗戦!AJ18</f>
        <v>0</v>
      </c>
      <c r="K19" s="99" t="e">
        <f>対抗戦!AK18</f>
        <v>#DIV/0!</v>
      </c>
      <c r="L19" s="126">
        <f>公式戦!T35</f>
        <v>0</v>
      </c>
      <c r="M19" s="32"/>
      <c r="N19" s="29">
        <f t="shared" si="0"/>
        <v>5</v>
      </c>
      <c r="O19" s="28">
        <f>RANK(N19,N5:N20)</f>
        <v>15</v>
      </c>
    </row>
    <row r="20" spans="2:15" ht="28.8" thickBot="1">
      <c r="B20" s="102"/>
      <c r="C20" s="104" t="s">
        <v>89</v>
      </c>
      <c r="D20" s="103">
        <f>月例会!AX38</f>
        <v>0</v>
      </c>
      <c r="E20" s="122">
        <f>月例会!AU19</f>
        <v>0</v>
      </c>
      <c r="F20" s="122">
        <f>月例会!AV19</f>
        <v>0</v>
      </c>
      <c r="G20" s="123" t="e">
        <f>月例会!AW19</f>
        <v>#DIV/0!</v>
      </c>
      <c r="H20" s="103">
        <f>対抗戦!AI38</f>
        <v>0</v>
      </c>
      <c r="I20" s="122">
        <f>対抗戦!AI20</f>
        <v>0</v>
      </c>
      <c r="J20" s="122">
        <f>対抗戦!AJ20</f>
        <v>0</v>
      </c>
      <c r="K20" s="124">
        <f>対抗戦!AK20</f>
        <v>0</v>
      </c>
      <c r="L20" s="106">
        <f>公式戦!T36</f>
        <v>0</v>
      </c>
      <c r="M20" s="125"/>
      <c r="N20" s="104">
        <f t="shared" ref="N20" si="1">SUM(D20,H20,L20:M20)</f>
        <v>0</v>
      </c>
      <c r="O20" s="28">
        <f>RANK(N20,N5:N20)</f>
        <v>16</v>
      </c>
    </row>
  </sheetData>
  <mergeCells count="15">
    <mergeCell ref="O2:O4"/>
    <mergeCell ref="H3:H4"/>
    <mergeCell ref="B1:O1"/>
    <mergeCell ref="D2:G2"/>
    <mergeCell ref="H2:K2"/>
    <mergeCell ref="E3:F3"/>
    <mergeCell ref="I3:J3"/>
    <mergeCell ref="B2:B4"/>
    <mergeCell ref="C2:C4"/>
    <mergeCell ref="D3:D4"/>
    <mergeCell ref="G3:G4"/>
    <mergeCell ref="K3:K4"/>
    <mergeCell ref="L2:L4"/>
    <mergeCell ref="M2:M4"/>
    <mergeCell ref="N2:N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2015-04-06T13:53:08Z</dcterms:modified>
</cp:coreProperties>
</file>